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ca.gepel\Desktop\stada.com\Neuer Ordner\"/>
    </mc:Choice>
  </mc:AlternateContent>
  <bookViews>
    <workbookView xWindow="240" yWindow="30" windowWidth="24720" windowHeight="12330" firstSheet="1" activeTab="1"/>
  </bookViews>
  <sheets>
    <sheet name="Eng. HCP" sheetId="1" state="hidden" r:id="rId1"/>
    <sheet name="Deutsch HCP-Fachkreisang." sheetId="8" r:id="rId2"/>
    <sheet name="Eng. HCO" sheetId="3" state="hidden" r:id="rId3"/>
    <sheet name="Deutsch-HCO Org.Gesundheitsw." sheetId="4" r:id="rId4"/>
    <sheet name="Eng. Po" sheetId="5" state="hidden" r:id="rId5"/>
    <sheet name="Deutsch-Po Patienten Org." sheetId="6" r:id="rId6"/>
  </sheets>
  <definedNames>
    <definedName name="_xlnm._FilterDatabase" localSheetId="3" hidden="1">'Deutsch-HCO Org.Gesundheitsw.'!$A$4:$F$39</definedName>
  </definedNames>
  <calcPr calcId="162913"/>
</workbook>
</file>

<file path=xl/calcChain.xml><?xml version="1.0" encoding="utf-8"?>
<calcChain xmlns="http://schemas.openxmlformats.org/spreadsheetml/2006/main">
  <c r="I15" i="8" l="1"/>
  <c r="I14" i="8"/>
  <c r="H13" i="8" l="1"/>
  <c r="D14" i="8" l="1"/>
  <c r="I19" i="8" l="1"/>
  <c r="D19" i="8"/>
  <c r="I17" i="8"/>
  <c r="D17" i="8"/>
  <c r="I16" i="8" l="1"/>
  <c r="D16" i="8"/>
  <c r="D15" i="8" l="1"/>
</calcChain>
</file>

<file path=xl/sharedStrings.xml><?xml version="1.0" encoding="utf-8"?>
<sst xmlns="http://schemas.openxmlformats.org/spreadsheetml/2006/main" count="506" uniqueCount="257">
  <si>
    <t>EMPLOYER</t>
  </si>
  <si>
    <t>ToV to HCOs</t>
  </si>
  <si>
    <t>HCOs</t>
  </si>
  <si>
    <t>Name of the HCO</t>
  </si>
  <si>
    <t>HCOs: city where registered</t>
  </si>
  <si>
    <t>Nature of ToV</t>
  </si>
  <si>
    <t>Description of the nature of the ToV</t>
  </si>
  <si>
    <t>Amount</t>
  </si>
  <si>
    <t>HCO 1</t>
  </si>
  <si>
    <t>financial</t>
  </si>
  <si>
    <t>A, B, C</t>
  </si>
  <si>
    <t>yearly amount</t>
  </si>
  <si>
    <t>HCO 2</t>
  </si>
  <si>
    <t>contracted services</t>
  </si>
  <si>
    <t>Aggregated amont attribuale to TOV to such recipients</t>
  </si>
  <si>
    <t xml:space="preserve">Organisationen des Gesundheitswesens </t>
  </si>
  <si>
    <t>Geschäftsadresse</t>
  </si>
  <si>
    <t>Natur der Zuwendung</t>
  </si>
  <si>
    <t>Beschreibung der Natur der Zuwendung</t>
  </si>
  <si>
    <t>Betrag</t>
  </si>
  <si>
    <t>in kind</t>
  </si>
  <si>
    <t>ToV to Patient Organisations</t>
  </si>
  <si>
    <t>Patient Organisations</t>
  </si>
  <si>
    <t>Name of Recipient</t>
  </si>
  <si>
    <t>Patient Organisation A</t>
  </si>
  <si>
    <t>Patient Organisation B</t>
  </si>
  <si>
    <t>Patient Organisation C</t>
  </si>
  <si>
    <t>Patientenorganisationen</t>
  </si>
  <si>
    <t>Name des Empfängers</t>
  </si>
  <si>
    <t xml:space="preserve">Betrag </t>
  </si>
  <si>
    <t>Beschreibung der Natur der Zuwendungen</t>
  </si>
  <si>
    <t>Natur der Zuwendungen</t>
  </si>
  <si>
    <t>Name der Org. Gesundheitsw.</t>
  </si>
  <si>
    <t xml:space="preserve">Zuwendungen an Organisationen des Gesundheitswesens (z.B. Sponsoring, Spenden) </t>
  </si>
  <si>
    <t>Zuwendungen an Angehörige der Fachkreise</t>
  </si>
  <si>
    <t>Vollständiger Name</t>
  </si>
  <si>
    <t>Praxis- oder Geschäftsadresse</t>
  </si>
  <si>
    <t>Lebenslange Arztnummer, wenn zutreffend</t>
  </si>
  <si>
    <t>Vergütungen für Dienstleistungen und Beratung (z.B. Beratungsverträge,Referentenverträge)</t>
  </si>
  <si>
    <t>Kosten für Meetings, Firmenbesichtigungen und Fortbildungsförderungen</t>
  </si>
  <si>
    <t xml:space="preserve">FACHKREISANGEHÖRIGE </t>
  </si>
  <si>
    <t>Auflistung der Dienstleistungen</t>
  </si>
  <si>
    <t>Gesamtbetrag Honorar</t>
  </si>
  <si>
    <t>N/A</t>
  </si>
  <si>
    <t xml:space="preserve">Eine Zeile pro Kongress/Veranstaltung  </t>
  </si>
  <si>
    <t xml:space="preserve">Verein für Gesundheitssport und Sporttherapie Leverkusen e.V. </t>
  </si>
  <si>
    <t>Paracelsusstraße 15, 51375 Leverkusen</t>
  </si>
  <si>
    <t>Sponsoring</t>
  </si>
  <si>
    <t>I.G. Niere NRW e.V.</t>
  </si>
  <si>
    <t>Bonner Str. 71, 41468 Neuss</t>
  </si>
  <si>
    <t>Spende</t>
  </si>
  <si>
    <t>Interessengemeinschaft Niere-Region Kiel e.V.</t>
  </si>
  <si>
    <t>Ringstr. 13, 24114 Kiel</t>
  </si>
  <si>
    <t>Rheuma Liga Niedersachsen e.V.</t>
  </si>
  <si>
    <t>Brandenburger Nephrologie Kolleg e.V. (BBNK)</t>
  </si>
  <si>
    <t>Veranstaltungsreihe "Nephro Spotlight"</t>
  </si>
  <si>
    <t>Klinikapotheke der Universität Tübingen</t>
  </si>
  <si>
    <t>Röntgenweg 9, 72076 Tübingen</t>
  </si>
  <si>
    <t>Klinikum Region Hannover</t>
  </si>
  <si>
    <t>Harzklinikum Dorothea Christiane Erxleben GmbH</t>
  </si>
  <si>
    <t>Referentenhonorar</t>
  </si>
  <si>
    <t xml:space="preserve">Fortbildungskolleg - Neuro-Depesche </t>
  </si>
  <si>
    <t>Fortbildungsveranstaltung</t>
  </si>
  <si>
    <t xml:space="preserve">Fortbildungskolleg - Gyn-Depesche </t>
  </si>
  <si>
    <t xml:space="preserve">Rotermundstraße 11, 30165 Hannover
</t>
  </si>
  <si>
    <t xml:space="preserve">Allee nach Sanssouci 7, 14471 Potsdam
</t>
  </si>
  <si>
    <t xml:space="preserve">Pettenkofer Str. 10, 83022 Rosenheim
</t>
  </si>
  <si>
    <t xml:space="preserve">Constantinstr. 40, 30177 Hannover
</t>
  </si>
  <si>
    <t xml:space="preserve">Ernst-Grube-Str. 40, 06120 Halle
</t>
  </si>
  <si>
    <t xml:space="preserve">Martin-Luther-Universität Halle-Wittenberg
Klinik für Innere Medizin II
</t>
  </si>
  <si>
    <t xml:space="preserve">Ilsenburger Str. 15, 38855 Wernigerode
</t>
  </si>
  <si>
    <t xml:space="preserve">Karl-Keil-Str. 35, 08060 Zwickau
</t>
  </si>
  <si>
    <t>Romed Klinikum Rosenheim</t>
  </si>
  <si>
    <t xml:space="preserve">Bundesverband Deutscher Krankenhausapotheke e.V. </t>
  </si>
  <si>
    <t>In der Kümp 6, 51465 Bergisch Gladbach</t>
  </si>
  <si>
    <t xml:space="preserve">Dt. Gesellschaft für Diabetologie </t>
  </si>
  <si>
    <t>Albrechtstr. 9, 10117 Berlin</t>
  </si>
  <si>
    <t>Dt. Gesellschaft für Nephrologie</t>
  </si>
  <si>
    <t>Seumstr. 8, 10245 Berlin</t>
  </si>
  <si>
    <t xml:space="preserve">mamazone- Frauen und Forschung gegen Brustkrebs e.V. </t>
  </si>
  <si>
    <t xml:space="preserve">Max-Hempel-Str. 3, 86153 Augsburg </t>
  </si>
  <si>
    <t xml:space="preserve">Dt. Gesellschaft für Psychiatrie, Psychotherapie und Nervenheilkunde </t>
  </si>
  <si>
    <t>Rheinhardtstr. 27 b , 10117 Berlin</t>
  </si>
  <si>
    <t>Verband Deutsche Nierenzentren DN e.V.</t>
  </si>
  <si>
    <t>Steinstr. 27, 40210 Düsseldorf</t>
  </si>
  <si>
    <t>Hygieneseminare</t>
  </si>
  <si>
    <t>10. Jahrestagung DGfN, 27.-30.09.2018</t>
  </si>
  <si>
    <t>NZW Hamburg, 26.-28.01.2018</t>
  </si>
  <si>
    <t>41. Nephrologisches Seminar Heidelberg, 15.-17.03.2018</t>
  </si>
  <si>
    <t>NZW Dresden, 15.-16.06.2018</t>
  </si>
  <si>
    <t>27. Dialysefachtagung Erfurt, 03.-04.05.2018</t>
  </si>
  <si>
    <t>16. Erfurter Experten Meeting Nephrologie, 05.05.2018</t>
  </si>
  <si>
    <t>10. Koserower Kolloquium Neprhologie, 09.-11.03.2018</t>
  </si>
  <si>
    <t>84. Jahrestagung der Dt. Ges. für Kardiologie (DGK), 04.-07.04.2018</t>
  </si>
  <si>
    <t>Knochenstoffwechsel SvO 2018, 07.06.2018</t>
  </si>
  <si>
    <t>11. Nephrologie Update Seminar, 27.-28.04.18</t>
  </si>
  <si>
    <t>XIII. Intensivkurs Nieren- u. Hochdruckkrankheiten, 23.-27.04.18</t>
  </si>
  <si>
    <t>31. Berliner Dialyseseminar, 07.-08.12.2018</t>
  </si>
  <si>
    <t xml:space="preserve">Colloquium nephrologicum Thüringen e.V. </t>
  </si>
  <si>
    <t>Henry-van-de-Velde-Str. 1, 99425 Weimar</t>
  </si>
  <si>
    <t>Verein zur Förderung der Deutschen Nierenstiftung e.V.</t>
  </si>
  <si>
    <t>Grafenstr. 13, 64283 Darmstadt</t>
  </si>
  <si>
    <t>Sachspende</t>
  </si>
  <si>
    <t>Kaufbeuren</t>
  </si>
  <si>
    <t xml:space="preserve">Humedica e.V., </t>
  </si>
  <si>
    <t xml:space="preserve">Geißberg 26 A 63303 Dreieichenhain </t>
  </si>
  <si>
    <t>Sponsoring Kieler Nierenwoche 2018</t>
  </si>
  <si>
    <t>Dialysezentrum Potsdam</t>
  </si>
  <si>
    <t>Bildungswerk Irsee</t>
  </si>
  <si>
    <t>Medizinische Hochschule Hannover</t>
  </si>
  <si>
    <t>Martha-Maria-Krankenhaus Halle-Dölau</t>
  </si>
  <si>
    <t>Verein Parkinsonnurses und -assistenten Deuschland, VPNA e.V.</t>
  </si>
  <si>
    <t>Hemdorfer Weg 3, 23795 Bad Segeberg</t>
  </si>
  <si>
    <t>10. Kongress f. Nephrologie (DGfN), 27.-30.09.2018</t>
  </si>
  <si>
    <t>Apomorphin Masterclass „Neues und Bewährtes in der Therapie des Morbus Parkinson", 07.-08.12.2018 Innsbruck</t>
  </si>
  <si>
    <t>Notfallseminare</t>
  </si>
  <si>
    <t>anonym</t>
  </si>
  <si>
    <t>Prof. Dr. med. Per Odin</t>
  </si>
  <si>
    <t>Klinikum Bremerhaven - Reinkenheide, Postbrookstr. 103, 27574 Bremerhaven</t>
  </si>
  <si>
    <t>Dr. med. Verena Rozanski</t>
  </si>
  <si>
    <t>Krankenhaus Haag, Neurologie, Krankenhausstr. 4, 83527 Haag/Oberbayern</t>
  </si>
  <si>
    <t>PD Dr. med. Daniel Weiß</t>
  </si>
  <si>
    <t>Neurologische Klinik, Ambulanz für fortgeschrittenes Parkinsonsyndrom, Hoppe-Seyler-Straße 3, 72076 Tübingen</t>
  </si>
  <si>
    <t>Prof. Dr. med. Ullrich Wüllner</t>
  </si>
  <si>
    <t>Klinik und Poliklinik für Neurologie - Spezialambulanz für Bewegungsstörungen, Sigmund-Freud-Str. 25, 53127 Bonn</t>
  </si>
  <si>
    <t>Veranstaltung des Apothekenverbandes Mecklenburg Vorpommern zum Thema „Metabolisierung von Arzneimitteln - Pharmakogenetische Betrachtung</t>
  </si>
  <si>
    <t>40-60</t>
  </si>
  <si>
    <t>Veranstaltung der Apothekenkammer Sachsen-Anhalt (DNA + Diabetes)</t>
  </si>
  <si>
    <t>Symposium DGPPN</t>
  </si>
  <si>
    <t xml:space="preserve">Dt. Ges. für Hämatologie und Med. Onkologie </t>
  </si>
  <si>
    <t>Alexanderplatz 1, 10178 Berlin</t>
  </si>
  <si>
    <t xml:space="preserve">Dt. Ges. f. Neurologie </t>
  </si>
  <si>
    <t>Rheinhardtstr. 27 c , 10177 Berlin</t>
  </si>
  <si>
    <t>Dt. Ges. f. Gynäkologie und Geburtshilfe</t>
  </si>
  <si>
    <t>Prerower Platz 4
13051 Berlin</t>
  </si>
  <si>
    <t>Leipziger Straße 118
01127 Dresden</t>
  </si>
  <si>
    <t>Medizinisches Versorgungszentrum Usedom GmbH</t>
  </si>
  <si>
    <t>Jugendweg 9, 17459 Koserow</t>
  </si>
  <si>
    <t>Allee nach Sanssouci 7
14471 Potsdam</t>
  </si>
  <si>
    <t>Klosterring 4
87660 Kloster Irsee</t>
  </si>
  <si>
    <t>Klinikum rechts der Isar der Technischen Universität München</t>
  </si>
  <si>
    <t>Ismaninger Str. 22, 81675 München</t>
  </si>
  <si>
    <t>Alexianer Klinik Bosse Wittenberg</t>
  </si>
  <si>
    <t>Hans-Lufft-Str. 5
06886 Lutherstadt Wittenberg</t>
  </si>
  <si>
    <t>Herzogswalder Str. 1
09633 Halsbrücke</t>
  </si>
  <si>
    <t>Klinik am Tharanther Wald</t>
  </si>
  <si>
    <t>Carl-Neuberg-Str. 1
30625 Hannover</t>
  </si>
  <si>
    <t>Constantinstr. 40
30177 Hannover</t>
  </si>
  <si>
    <t>Limmerstr. 71
30451 Hannover</t>
  </si>
  <si>
    <t>Röntgenstr. 1
06120 Halle/Saale</t>
  </si>
  <si>
    <t>MVZ DaVita Salzgitter-Seesen GmbH</t>
  </si>
  <si>
    <t>Hinter dem Salze 33
38259 Salzgitter</t>
  </si>
  <si>
    <t>Uniklinik Schleswig-Holstein, Campus Lübeck</t>
  </si>
  <si>
    <t>Ratzeburger Allee 160, 23538 Lübeck</t>
  </si>
  <si>
    <t>Universitätsklinikum Würzburg, Neurologische Klinik</t>
  </si>
  <si>
    <t>Josef-Schneider-Str. 11
97080 Würzburg</t>
  </si>
  <si>
    <t>Johanniterstr. 3-5
53113 Bonn</t>
  </si>
  <si>
    <t>Johanniter GmbH</t>
  </si>
  <si>
    <t xml:space="preserve">Kliniken des Landkreises Oberpfalz
Klinikum Neumarkt
</t>
  </si>
  <si>
    <t>Nürnberger Str. 12
92318 Neumarkt</t>
  </si>
  <si>
    <t xml:space="preserve">VZA - Verband der Zytostatika herstellenden Apothekerinnen und Apotheker e.V. </t>
  </si>
  <si>
    <t>Reinhardtstr. 19, 10117 Berlin</t>
  </si>
  <si>
    <t>Hosptitationsverträge</t>
  </si>
  <si>
    <t>Mekedonia Deutschland e. V</t>
  </si>
  <si>
    <t xml:space="preserve">STADAPHARM GMBH </t>
  </si>
  <si>
    <t xml:space="preserve">Beratervertrag </t>
  </si>
  <si>
    <t xml:space="preserve">aggregiert </t>
  </si>
  <si>
    <t xml:space="preserve">Fortbildungsförderungen </t>
  </si>
  <si>
    <t xml:space="preserve">Eine Zeile pro Fachkreisangehöriger (nur wenn Einwilligung) </t>
  </si>
  <si>
    <t>Sponsoring Fortbildungsreihe Update Schmerztherapie</t>
  </si>
  <si>
    <t>Sponsoring 10. Koserower Kolloquium Neprhologie</t>
  </si>
  <si>
    <t>Sponsoring Dialyse für Einsteiger</t>
  </si>
  <si>
    <t>Sponsoring 91. Jahrestagung der bayerischen Nervenärzte</t>
  </si>
  <si>
    <t xml:space="preserve">Sponsoring Vom Leitsymptom zu Diagnose und Therapie </t>
  </si>
  <si>
    <t>Sponsoring 7. Sächsisches Neurologie Update</t>
  </si>
  <si>
    <t>Sponsoring Nephrologisches Kolloquium 2018</t>
  </si>
  <si>
    <t>Sponsoring Repetitorium Innere Medizin 2018</t>
  </si>
  <si>
    <t>Sponsoring Parkinson Infotage "Parkinson trifft Pflege"</t>
  </si>
  <si>
    <t>Sponsoring Patientenveranstaltung Parkinson</t>
  </si>
  <si>
    <t xml:space="preserve">Sponsoring 3. Uni-Fortbildung </t>
  </si>
  <si>
    <t>Sponsoring 12. Segeberger Parkinson St. Martinstreffen</t>
  </si>
  <si>
    <t>Sponsoring 8. Würzburger Fortbildungssymposium</t>
  </si>
  <si>
    <t>Sponsoring VZA Jahrestagung 2018</t>
  </si>
  <si>
    <t xml:space="preserve">Sponsoring Fördermitgliedschaft zur Förderung des öffentlichen Gesundheitswesens und der öffentlichen Gesundheitspflege </t>
  </si>
  <si>
    <t>Sponsoring 14. Oberbayrische Interdiszioplinäre Nephrologietagung</t>
  </si>
  <si>
    <t>Sponsoring Klinisch pharmazeutische Konsequenzen aus ASCO 2018</t>
  </si>
  <si>
    <t>Sponsoring Jahresrückblick Innere Medizin</t>
  </si>
  <si>
    <t>Sponsoring 10. Update Innere Medizin 2018</t>
  </si>
  <si>
    <t>Sponsoring Wernigeröder Ärztefortbildung</t>
  </si>
  <si>
    <t>Sponsoring 14. Nephrologisches Gespräch Zwickau</t>
  </si>
  <si>
    <t xml:space="preserve">Sponsoring XV. Forum Onkologie Bonn und V. Forum Altersmedizin Bonn 2018 </t>
  </si>
  <si>
    <t xml:space="preserve">Nierenzentrum Berlin-Hohenschönhausen
</t>
  </si>
  <si>
    <t>Sponsoring 42. Nephrologisches Seminar 2018, 15.-17.03.2018</t>
  </si>
  <si>
    <t>Sponsoring 124. DGIM e. V. 2018</t>
  </si>
  <si>
    <t xml:space="preserve">Sponsoring 43. ADKA-Kongress in Stuttgart, 03.-05.05.2018 </t>
  </si>
  <si>
    <t>Sponsoring Diabetes Kongress 2018 in Berlin, 09.-12.05.2018</t>
  </si>
  <si>
    <t>Sponsoring Kongress für Nephrologie 2018/ 10. Jahrestagung in Berlin, 27.-30.09.2018</t>
  </si>
  <si>
    <t xml:space="preserve">Sponsoring Jahrestagung der Dt., Österreichischen, Schweizerischen Ges. f. Hämatologie und Medizinische Onkologie in Wien , 29.09.-01.10.2018  </t>
  </si>
  <si>
    <t>Sponsoring 91. Kongress d. Dt. Ges. f. Neurologie (DGN) in Berlin 30.10.-03.11.2018</t>
  </si>
  <si>
    <t>Sponsoring 62. Kongress d. DGGG 2018, 31.10.-03.11.2018 in Berlin</t>
  </si>
  <si>
    <t>Sponsoring mamazones Projekt Diplompatientin in Augsburg, 02.-04.11.2018</t>
  </si>
  <si>
    <t>Sponsoring 12. Diabetes Herbsttagung der DGG 2018 in Wiesbaden, 09.-10.11.2019</t>
  </si>
  <si>
    <t xml:space="preserve">Sponsoring Nephrologisches Jahresgespräch 2018 in Frankfurt, 09.-11.11.2018 </t>
  </si>
  <si>
    <t>Sponsoring DGPPN Kongress 2018 in Berlin, 28.11.-01.12.2018</t>
  </si>
  <si>
    <t>Verband deutsche Nierenzentren DN e.V.</t>
  </si>
  <si>
    <t xml:space="preserve"> Im Neuenheimer Feld 162 69120 Heidelberg</t>
  </si>
  <si>
    <t>Nierenzentrum Heidelberg</t>
  </si>
  <si>
    <t xml:space="preserve">Irenenstr. 1, 65189 Wiesbaden                  </t>
  </si>
  <si>
    <t xml:space="preserve">Veranstaltungszentrum für Fort- u. Weiterbildung im Medizin- und Gesundheitsbereich e. V., </t>
  </si>
  <si>
    <t xml:space="preserve">Nierenzentrum Berlin-Hohenschönhausen
</t>
  </si>
  <si>
    <t xml:space="preserve">Sponsoring </t>
  </si>
  <si>
    <t>Segeberger Kliniken GmbH</t>
  </si>
  <si>
    <t>Heinrich Braun Klinikum GmbH Zwickau</t>
  </si>
  <si>
    <t>Zuwendungen an Patientenorganisationen 01.01.2018 - 31.12.2018</t>
  </si>
  <si>
    <t>Keine Zuwendungen</t>
  </si>
  <si>
    <t xml:space="preserve">Beraterverträge </t>
  </si>
  <si>
    <t>Sponsoring 8. Neumarkter Neurologie Symposium</t>
  </si>
  <si>
    <t>Sponsoring Nephrologisches Jahresgespräch 2018</t>
  </si>
  <si>
    <t>Sponsoring 13. Wittenberger Neurologisches Kolloquium</t>
  </si>
  <si>
    <t xml:space="preserve">ALIUD PHARMA GMBH </t>
  </si>
  <si>
    <t>Eine Zeile pro Fachkreisangehöriger (nur wenn Einwilligung )</t>
  </si>
  <si>
    <t xml:space="preserve">Referentenverträge </t>
  </si>
  <si>
    <t>Steffen Kuhnert</t>
  </si>
  <si>
    <t xml:space="preserve">
Leinsamenweg 68c 
50933 Köln</t>
  </si>
  <si>
    <t xml:space="preserve">Referentenvertrag </t>
  </si>
  <si>
    <t>Rathaus-Apotheke</t>
  </si>
  <si>
    <t xml:space="preserve">
Rathausallee 16
53757 Sankt Augustin</t>
  </si>
  <si>
    <t>Dr. Florian Hofmann</t>
  </si>
  <si>
    <t xml:space="preserve">ConTectivity GmbH
Gräfenbergerstr. 14
91077 Neunkirchen a.Br. </t>
  </si>
  <si>
    <t>Rhein-Neckar Apotheke</t>
  </si>
  <si>
    <t xml:space="preserve">
Robert-Schumann-Str. 1
68519 Viernheim</t>
  </si>
  <si>
    <t xml:space="preserve">Apotheke Zukunft: Workshop zur Digitalen Kundenkommunikation </t>
  </si>
  <si>
    <t>APOTHEKE.ZUKUNFT Berlin</t>
  </si>
  <si>
    <t>APOTHEKE.ZUKUNFT Merklingen</t>
  </si>
  <si>
    <t>Perspectiva</t>
  </si>
  <si>
    <t xml:space="preserve">Fortbildungskolleg Bremen </t>
  </si>
  <si>
    <t xml:space="preserve">Fortbildungskolleg Kassel </t>
  </si>
  <si>
    <t xml:space="preserve">Fortbildungskolleg Erfurt </t>
  </si>
  <si>
    <t xml:space="preserve">Medical Tribune Veranstaltung, Erfurt </t>
  </si>
  <si>
    <t xml:space="preserve">Medical Tribune Veranstaltung, Hannover </t>
  </si>
  <si>
    <t xml:space="preserve">Medical Tribune Veranstaltung, Heidelberg  </t>
  </si>
  <si>
    <t xml:space="preserve">Medical Tribune Veranstaltung, Nürnberg   </t>
  </si>
  <si>
    <t>Bundesverband PTA e.V. (BVpta e.V.)</t>
  </si>
  <si>
    <t>Bismarckstr. 128, 66121 Saarbrücken</t>
  </si>
  <si>
    <t xml:space="preserve">Veranstaltungssponsoring </t>
  </si>
  <si>
    <t>Verein zur Förderung der Pharmaziestudierenden</t>
  </si>
  <si>
    <t>Heinrich-Strunk-Straße 77, 45143 Essen</t>
  </si>
  <si>
    <t xml:space="preserve">Spende </t>
  </si>
  <si>
    <t>Freundeskreis für Suchtkrankenhilfe</t>
  </si>
  <si>
    <t>Hindenburgstr. 19 a, 89150 Laichingen</t>
  </si>
  <si>
    <t>AIDS Aufklärung E.V.</t>
  </si>
  <si>
    <t>Große Seestraße 31,60486 Frankfurt a.Main</t>
  </si>
  <si>
    <t xml:space="preserve">Fachschaft medizin Ulm e.V. </t>
  </si>
  <si>
    <t>Albert-Einstein Allee 11, 89081 Ulm</t>
  </si>
  <si>
    <t>OFFENLEGUNGS FORMULAR ZUWENDUNGEN 01.01.2018 - 31.12.2018                                                                                                              Datum der Veröffentlichung: 28.06.2019</t>
  </si>
  <si>
    <t xml:space="preserve">OFFENLEGUNGS FORMULAR   ZUWENDUNGEN 01.01.2018 - 31.12.2018                                                                            Datum der Veröffentlichung: 28.06.2019 </t>
  </si>
  <si>
    <t>OFFENLEGUNGS FORMULAR ZUWENDUNGEN 01.01.2018 - 31.12.2018                                                                                                            Datum der Veröffentlichung: 28.06.2019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</si>
</sst>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25" x14ac:knownFonts="1">
    <font>
      <sz val="11"/>
      <color theme="1"/>
      <name val="Arial"/>
      <family val="2"/>
    </font>
    <font>
      <b/>
      <sz val="8"/>
      <color theme="1"/>
      <name val="Trebuchet MS"/>
      <family val="2"/>
    </font>
    <font>
      <b/>
      <sz val="11"/>
      <color theme="0"/>
      <name val="Trebuchet MS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0"/>
      <color theme="0"/>
      <name val="Trebuchet MS"/>
      <family val="2"/>
    </font>
    <font>
      <sz val="9"/>
      <color theme="1"/>
      <name val="Trebuchet MS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6"/>
      <name val="Trebuchet MS"/>
      <family val="2"/>
    </font>
    <font>
      <sz val="10"/>
      <name val="Trebuchet MS"/>
      <family val="2"/>
    </font>
    <font>
      <sz val="14"/>
      <color theme="1"/>
      <name val="Trebuchet MS"/>
      <family val="2"/>
    </font>
    <font>
      <sz val="14"/>
      <color theme="1"/>
      <name val="Arial"/>
      <family val="2"/>
    </font>
    <font>
      <b/>
      <sz val="14"/>
      <color theme="1"/>
      <name val="Trebuchet MS"/>
      <family val="2"/>
    </font>
    <font>
      <b/>
      <sz val="11"/>
      <color theme="1"/>
      <name val="Trebuchet MS"/>
      <family val="2"/>
    </font>
    <font>
      <b/>
      <sz val="18"/>
      <color theme="1"/>
      <name val="Trebuchet MS"/>
      <family val="2"/>
    </font>
    <font>
      <b/>
      <sz val="18"/>
      <color theme="1"/>
      <name val="Calibri"/>
      <family val="2"/>
      <scheme val="minor"/>
    </font>
    <font>
      <b/>
      <sz val="10"/>
      <name val="Trebuchet MS"/>
      <family val="2"/>
    </font>
    <font>
      <b/>
      <sz val="12"/>
      <color theme="1"/>
      <name val="Arial"/>
      <family val="2"/>
    </font>
    <font>
      <b/>
      <sz val="12"/>
      <color theme="1"/>
      <name val="Trebuchet MS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9DDED"/>
        <bgColor indexed="64"/>
      </patternFill>
    </fill>
    <fill>
      <patternFill patternType="solid">
        <fgColor rgb="FFF5ADD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C86D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147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8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0" xfId="0" applyFont="1" applyFill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44" fontId="5" fillId="0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4" fillId="8" borderId="2" xfId="0" applyFont="1" applyFill="1" applyBorder="1" applyAlignment="1">
      <alignment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44" fontId="5" fillId="0" borderId="2" xfId="1" applyFont="1" applyBorder="1" applyAlignment="1">
      <alignment horizontal="left" vertical="top" wrapText="1"/>
    </xf>
    <xf numFmtId="44" fontId="5" fillId="0" borderId="2" xfId="1" applyFont="1" applyBorder="1" applyAlignment="1">
      <alignment vertical="top" wrapText="1"/>
    </xf>
    <xf numFmtId="44" fontId="8" fillId="0" borderId="0" xfId="0" applyNumberFormat="1" applyFont="1"/>
    <xf numFmtId="0" fontId="0" fillId="0" borderId="0" xfId="0" applyAlignment="1">
      <alignment vertical="top"/>
    </xf>
    <xf numFmtId="0" fontId="5" fillId="0" borderId="2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6" fontId="5" fillId="0" borderId="2" xfId="1" applyNumberFormat="1" applyFont="1" applyBorder="1" applyAlignment="1">
      <alignment horizontal="right" wrapText="1"/>
    </xf>
    <xf numFmtId="3" fontId="12" fillId="0" borderId="2" xfId="0" applyNumberFormat="1" applyFont="1" applyFill="1" applyBorder="1" applyAlignment="1">
      <alignment vertical="top" wrapText="1"/>
    </xf>
    <xf numFmtId="0" fontId="5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top" wrapText="1"/>
    </xf>
    <xf numFmtId="44" fontId="5" fillId="5" borderId="2" xfId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44" fontId="14" fillId="0" borderId="2" xfId="1" applyFont="1" applyBorder="1" applyAlignment="1">
      <alignment horizontal="center" vertical="center" wrapText="1"/>
    </xf>
    <xf numFmtId="0" fontId="8" fillId="5" borderId="0" xfId="0" applyFont="1" applyFill="1"/>
    <xf numFmtId="0" fontId="6" fillId="5" borderId="0" xfId="0" applyFont="1" applyFill="1"/>
    <xf numFmtId="0" fontId="20" fillId="9" borderId="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6" fontId="5" fillId="0" borderId="12" xfId="1" applyNumberFormat="1" applyFont="1" applyBorder="1" applyAlignment="1">
      <alignment horizontal="right" wrapText="1"/>
    </xf>
    <xf numFmtId="0" fontId="4" fillId="3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44" fontId="5" fillId="0" borderId="2" xfId="1" applyFont="1" applyBorder="1" applyAlignment="1">
      <alignment wrapText="1"/>
    </xf>
    <xf numFmtId="6" fontId="5" fillId="0" borderId="2" xfId="1" applyNumberFormat="1" applyFont="1" applyBorder="1" applyAlignment="1">
      <alignment wrapText="1"/>
    </xf>
    <xf numFmtId="2" fontId="5" fillId="0" borderId="2" xfId="0" applyNumberFormat="1" applyFont="1" applyBorder="1" applyAlignment="1">
      <alignment wrapText="1"/>
    </xf>
    <xf numFmtId="44" fontId="14" fillId="0" borderId="2" xfId="1" applyFont="1" applyBorder="1" applyAlignment="1">
      <alignment wrapText="1"/>
    </xf>
    <xf numFmtId="0" fontId="18" fillId="0" borderId="0" xfId="0" applyFont="1"/>
    <xf numFmtId="6" fontId="5" fillId="5" borderId="2" xfId="0" applyNumberFormat="1" applyFont="1" applyFill="1" applyBorder="1" applyAlignment="1">
      <alignment horizontal="right" vertical="center" wrapText="1"/>
    </xf>
    <xf numFmtId="6" fontId="5" fillId="0" borderId="2" xfId="0" applyNumberFormat="1" applyFont="1" applyFill="1" applyBorder="1" applyAlignment="1">
      <alignment horizontal="right" vertical="center" wrapText="1"/>
    </xf>
    <xf numFmtId="0" fontId="5" fillId="5" borderId="16" xfId="0" applyFont="1" applyFill="1" applyBorder="1" applyAlignment="1">
      <alignment horizontal="center" vertical="center" wrapText="1"/>
    </xf>
    <xf numFmtId="164" fontId="5" fillId="5" borderId="2" xfId="0" applyNumberFormat="1" applyFont="1" applyFill="1" applyBorder="1" applyAlignment="1">
      <alignment horizontal="center" vertical="center" wrapText="1"/>
    </xf>
    <xf numFmtId="6" fontId="12" fillId="0" borderId="16" xfId="0" applyNumberFormat="1" applyFont="1" applyBorder="1"/>
    <xf numFmtId="0" fontId="5" fillId="13" borderId="2" xfId="0" applyFont="1" applyFill="1" applyBorder="1" applyAlignment="1">
      <alignment vertical="center" wrapText="1"/>
    </xf>
    <xf numFmtId="6" fontId="5" fillId="0" borderId="2" xfId="0" applyNumberFormat="1" applyFont="1" applyBorder="1" applyAlignment="1">
      <alignment horizontal="right" vertical="center" wrapText="1"/>
    </xf>
    <xf numFmtId="0" fontId="5" fillId="13" borderId="2" xfId="0" applyFont="1" applyFill="1" applyBorder="1" applyAlignment="1">
      <alignment horizontal="left" vertical="top" wrapText="1"/>
    </xf>
    <xf numFmtId="4" fontId="5" fillId="0" borderId="2" xfId="0" applyNumberFormat="1" applyFont="1" applyBorder="1" applyAlignment="1">
      <alignment horizontal="right" vertical="center" wrapText="1"/>
    </xf>
    <xf numFmtId="8" fontId="5" fillId="0" borderId="2" xfId="0" applyNumberFormat="1" applyFont="1" applyBorder="1" applyAlignment="1">
      <alignment horizontal="right"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 wrapText="1"/>
    </xf>
    <xf numFmtId="0" fontId="5" fillId="13" borderId="17" xfId="0" applyFont="1" applyFill="1" applyBorder="1" applyAlignment="1">
      <alignment horizontal="center" vertical="center" textRotation="90" wrapText="1"/>
    </xf>
    <xf numFmtId="0" fontId="5" fillId="13" borderId="1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8" fontId="5" fillId="0" borderId="12" xfId="0" applyNumberFormat="1" applyFont="1" applyBorder="1" applyAlignment="1">
      <alignment horizontal="right" vertical="center" wrapText="1"/>
    </xf>
    <xf numFmtId="6" fontId="5" fillId="0" borderId="2" xfId="0" applyNumberFormat="1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6" fontId="5" fillId="0" borderId="0" xfId="1" applyNumberFormat="1" applyFont="1" applyBorder="1" applyAlignment="1">
      <alignment horizontal="right" wrapText="1"/>
    </xf>
    <xf numFmtId="0" fontId="20" fillId="5" borderId="0" xfId="0" applyFont="1" applyFill="1" applyBorder="1" applyAlignment="1">
      <alignment horizontal="center" vertical="center" wrapText="1"/>
    </xf>
    <xf numFmtId="6" fontId="12" fillId="5" borderId="2" xfId="0" applyNumberFormat="1" applyFont="1" applyFill="1" applyBorder="1" applyAlignment="1">
      <alignment horizontal="center"/>
    </xf>
    <xf numFmtId="0" fontId="12" fillId="5" borderId="2" xfId="0" applyFont="1" applyFill="1" applyBorder="1" applyAlignment="1">
      <alignment wrapText="1"/>
    </xf>
    <xf numFmtId="0" fontId="8" fillId="0" borderId="0" xfId="0" applyFont="1" applyAlignment="1">
      <alignment horizontal="left" vertical="top"/>
    </xf>
    <xf numFmtId="0" fontId="5" fillId="0" borderId="0" xfId="0" applyFont="1"/>
    <xf numFmtId="0" fontId="24" fillId="5" borderId="0" xfId="0" applyFont="1" applyFill="1" applyAlignment="1">
      <alignment horizontal="center" vertical="center"/>
    </xf>
    <xf numFmtId="0" fontId="4" fillId="8" borderId="12" xfId="0" applyFont="1" applyFill="1" applyBorder="1" applyAlignment="1">
      <alignment vertical="center" wrapText="1"/>
    </xf>
    <xf numFmtId="44" fontId="5" fillId="0" borderId="12" xfId="1" applyFont="1" applyBorder="1" applyAlignment="1">
      <alignment horizontal="center" vertical="center" wrapText="1"/>
    </xf>
    <xf numFmtId="0" fontId="8" fillId="0" borderId="17" xfId="0" applyFont="1" applyBorder="1"/>
    <xf numFmtId="0" fontId="17" fillId="8" borderId="2" xfId="0" applyFont="1" applyFill="1" applyBorder="1" applyAlignment="1">
      <alignment horizontal="center" vertical="center" textRotation="90" wrapText="1"/>
    </xf>
    <xf numFmtId="0" fontId="17" fillId="8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7" fillId="0" borderId="0" xfId="0" applyFont="1" applyBorder="1" applyAlignment="1"/>
    <xf numFmtId="0" fontId="9" fillId="2" borderId="0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0" fillId="11" borderId="2" xfId="0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15" fillId="6" borderId="6" xfId="0" applyFont="1" applyFill="1" applyBorder="1" applyAlignment="1">
      <alignment horizontal="center" vertical="center" textRotation="90" wrapText="1"/>
    </xf>
    <xf numFmtId="0" fontId="16" fillId="6" borderId="4" xfId="0" applyFont="1" applyFill="1" applyBorder="1" applyAlignment="1">
      <alignment horizontal="center" vertical="center" textRotation="90" wrapText="1"/>
    </xf>
    <xf numFmtId="0" fontId="16" fillId="6" borderId="7" xfId="0" applyFont="1" applyFill="1" applyBorder="1" applyAlignment="1">
      <alignment horizontal="center" vertical="center" textRotation="90" wrapText="1"/>
    </xf>
    <xf numFmtId="0" fontId="15" fillId="6" borderId="8" xfId="0" applyFont="1" applyFill="1" applyBorder="1" applyAlignment="1">
      <alignment horizontal="center" vertical="center" textRotation="90" wrapText="1"/>
    </xf>
    <xf numFmtId="0" fontId="16" fillId="6" borderId="9" xfId="0" applyFont="1" applyFill="1" applyBorder="1" applyAlignment="1">
      <alignment horizontal="center" vertical="center" textRotation="90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wrapText="1"/>
    </xf>
    <xf numFmtId="0" fontId="22" fillId="0" borderId="0" xfId="0" applyFont="1" applyAlignment="1"/>
    <xf numFmtId="0" fontId="4" fillId="12" borderId="2" xfId="0" applyFont="1" applyFill="1" applyBorder="1" applyAlignment="1">
      <alignment horizontal="center" vertical="center" wrapText="1"/>
    </xf>
    <xf numFmtId="0" fontId="0" fillId="12" borderId="2" xfId="0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6" borderId="3" xfId="0" applyFont="1" applyFill="1" applyBorder="1" applyAlignment="1">
      <alignment horizontal="center" vertical="center" textRotation="90" wrapText="1"/>
    </xf>
    <xf numFmtId="0" fontId="5" fillId="6" borderId="4" xfId="0" applyFont="1" applyFill="1" applyBorder="1" applyAlignment="1">
      <alignment horizontal="center" vertical="center" textRotation="90" wrapText="1"/>
    </xf>
    <xf numFmtId="0" fontId="5" fillId="6" borderId="6" xfId="0" applyFont="1" applyFill="1" applyBorder="1" applyAlignment="1">
      <alignment horizontal="center" vertical="center" textRotation="90" wrapText="1"/>
    </xf>
    <xf numFmtId="0" fontId="5" fillId="6" borderId="7" xfId="0" applyFont="1" applyFill="1" applyBorder="1" applyAlignment="1">
      <alignment horizontal="center" vertical="center" textRotation="90" wrapText="1"/>
    </xf>
    <xf numFmtId="0" fontId="5" fillId="6" borderId="8" xfId="0" applyFont="1" applyFill="1" applyBorder="1" applyAlignment="1">
      <alignment horizontal="center" vertical="center" textRotation="90" wrapText="1"/>
    </xf>
    <xf numFmtId="0" fontId="5" fillId="6" borderId="9" xfId="0" applyFont="1" applyFill="1" applyBorder="1" applyAlignment="1">
      <alignment horizontal="center" vertical="center" textRotation="90" wrapText="1"/>
    </xf>
    <xf numFmtId="0" fontId="5" fillId="13" borderId="10" xfId="0" applyFont="1" applyFill="1" applyBorder="1" applyAlignment="1">
      <alignment horizontal="center" vertical="center" textRotation="90" wrapText="1"/>
    </xf>
    <xf numFmtId="0" fontId="5" fillId="13" borderId="0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9" borderId="2" xfId="0" applyFont="1" applyFill="1" applyBorder="1" applyAlignment="1">
      <alignment horizontal="center" vertical="center" textRotation="90" wrapText="1"/>
    </xf>
    <xf numFmtId="0" fontId="3" fillId="9" borderId="2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top"/>
    </xf>
    <xf numFmtId="0" fontId="2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19" fillId="9" borderId="10" xfId="0" applyFont="1" applyFill="1" applyBorder="1" applyAlignment="1">
      <alignment horizontal="center" vertical="center" textRotation="90" wrapText="1"/>
    </xf>
    <xf numFmtId="0" fontId="19" fillId="9" borderId="0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14</xdr:col>
          <xdr:colOff>800100</xdr:colOff>
          <xdr:row>26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Excel-Arbeitsblatt.xls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E36" sqref="E36"/>
    </sheetView>
  </sheetViews>
  <sheetFormatPr baseColWidth="10" defaultRowHeight="14" x14ac:dyDescent="0.3"/>
  <sheetData/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14</xdr:col>
                <xdr:colOff>800100</xdr:colOff>
                <xdr:row>26</xdr:row>
                <xdr:rowOff>152400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showGridLines="0" tabSelected="1" topLeftCell="D1" workbookViewId="0">
      <selection activeCell="D1" sqref="D1"/>
    </sheetView>
  </sheetViews>
  <sheetFormatPr baseColWidth="10" defaultColWidth="8" defaultRowHeight="14.5" x14ac:dyDescent="0.35"/>
  <cols>
    <col min="1" max="1" width="9.33203125" style="6" customWidth="1"/>
    <col min="2" max="2" width="8" style="6"/>
    <col min="3" max="3" width="29.75" style="6" customWidth="1"/>
    <col min="4" max="4" width="22" style="6" customWidth="1"/>
    <col min="5" max="5" width="28.33203125" style="6" customWidth="1"/>
    <col min="6" max="6" width="40.75" style="6" customWidth="1"/>
    <col min="7" max="7" width="20.33203125" style="6" customWidth="1"/>
    <col min="8" max="8" width="16.5" style="6" customWidth="1"/>
    <col min="9" max="9" width="24.5" style="6" customWidth="1"/>
    <col min="10" max="16384" width="8" style="6"/>
  </cols>
  <sheetData>
    <row r="1" spans="1:11" ht="15.5" x14ac:dyDescent="0.35">
      <c r="A1" s="80"/>
      <c r="B1" s="81"/>
      <c r="C1" s="5"/>
      <c r="E1" s="96" t="s">
        <v>164</v>
      </c>
      <c r="F1" s="96"/>
      <c r="G1" s="96"/>
      <c r="H1" s="96"/>
    </row>
    <row r="2" spans="1:11" ht="20.5" x14ac:dyDescent="0.35">
      <c r="A2" s="7"/>
      <c r="B2" s="7"/>
      <c r="C2" s="17"/>
      <c r="D2" s="82" t="s">
        <v>254</v>
      </c>
      <c r="E2" s="82"/>
      <c r="F2" s="82"/>
      <c r="G2" s="82"/>
      <c r="H2" s="82"/>
      <c r="I2" s="82"/>
    </row>
    <row r="3" spans="1:11" s="8" customFormat="1" ht="14" x14ac:dyDescent="0.3">
      <c r="A3" s="7"/>
      <c r="B3" s="7"/>
      <c r="C3" s="18"/>
      <c r="D3" s="83" t="s">
        <v>34</v>
      </c>
      <c r="E3" s="83"/>
      <c r="F3" s="83"/>
      <c r="G3" s="84"/>
      <c r="H3" s="84"/>
      <c r="I3" s="84"/>
    </row>
    <row r="4" spans="1:11" s="8" customFormat="1" ht="13.5" x14ac:dyDescent="0.3">
      <c r="A4" s="7"/>
      <c r="B4" s="7"/>
      <c r="C4" s="7"/>
      <c r="D4" s="85" t="s">
        <v>35</v>
      </c>
      <c r="E4" s="85" t="s">
        <v>36</v>
      </c>
      <c r="F4" s="85" t="s">
        <v>37</v>
      </c>
      <c r="G4" s="87" t="s">
        <v>38</v>
      </c>
      <c r="H4" s="87"/>
      <c r="I4" s="88" t="s">
        <v>39</v>
      </c>
    </row>
    <row r="5" spans="1:11" s="8" customFormat="1" ht="27" x14ac:dyDescent="0.3">
      <c r="A5" s="90" t="s">
        <v>40</v>
      </c>
      <c r="B5" s="91" t="s">
        <v>168</v>
      </c>
      <c r="C5" s="92"/>
      <c r="D5" s="86"/>
      <c r="E5" s="86"/>
      <c r="F5" s="86"/>
      <c r="G5" s="9" t="s">
        <v>41</v>
      </c>
      <c r="H5" s="9" t="s">
        <v>42</v>
      </c>
      <c r="I5" s="89"/>
    </row>
    <row r="6" spans="1:11" s="8" customFormat="1" ht="40.5" x14ac:dyDescent="0.3">
      <c r="A6" s="90"/>
      <c r="B6" s="91"/>
      <c r="C6" s="93"/>
      <c r="D6" s="2" t="s">
        <v>117</v>
      </c>
      <c r="E6" s="19" t="s">
        <v>118</v>
      </c>
      <c r="F6" s="2"/>
      <c r="G6" s="2" t="s">
        <v>165</v>
      </c>
      <c r="H6" s="21">
        <v>1300</v>
      </c>
      <c r="I6" s="10" t="s">
        <v>43</v>
      </c>
    </row>
    <row r="7" spans="1:11" s="8" customFormat="1" ht="40.5" x14ac:dyDescent="0.3">
      <c r="A7" s="90"/>
      <c r="B7" s="91"/>
      <c r="C7" s="93"/>
      <c r="D7" s="15" t="s">
        <v>119</v>
      </c>
      <c r="E7" s="19" t="s">
        <v>120</v>
      </c>
      <c r="F7" s="2"/>
      <c r="G7" s="28" t="s">
        <v>165</v>
      </c>
      <c r="H7" s="20">
        <v>1300</v>
      </c>
      <c r="I7" s="10" t="s">
        <v>43</v>
      </c>
    </row>
    <row r="8" spans="1:11" s="8" customFormat="1" ht="54" x14ac:dyDescent="0.3">
      <c r="A8" s="90"/>
      <c r="B8" s="91"/>
      <c r="C8" s="93"/>
      <c r="D8" s="15" t="s">
        <v>121</v>
      </c>
      <c r="E8" s="19" t="s">
        <v>122</v>
      </c>
      <c r="F8" s="2"/>
      <c r="G8" s="28" t="s">
        <v>165</v>
      </c>
      <c r="H8" s="20">
        <v>1300</v>
      </c>
      <c r="I8" s="10" t="s">
        <v>43</v>
      </c>
    </row>
    <row r="9" spans="1:11" s="8" customFormat="1" ht="54" x14ac:dyDescent="0.3">
      <c r="A9" s="90"/>
      <c r="B9" s="91"/>
      <c r="C9" s="93"/>
      <c r="D9" s="2" t="s">
        <v>123</v>
      </c>
      <c r="E9" s="19" t="s">
        <v>124</v>
      </c>
      <c r="F9" s="2"/>
      <c r="G9" s="28" t="s">
        <v>165</v>
      </c>
      <c r="H9" s="20">
        <v>1300</v>
      </c>
      <c r="I9" s="10" t="s">
        <v>43</v>
      </c>
    </row>
    <row r="10" spans="1:11" s="8" customFormat="1" ht="13.5" x14ac:dyDescent="0.3">
      <c r="A10" s="90"/>
      <c r="B10" s="91"/>
      <c r="C10" s="93"/>
      <c r="D10" s="2">
        <v>15</v>
      </c>
      <c r="E10" s="2" t="s">
        <v>166</v>
      </c>
      <c r="F10" s="2" t="s">
        <v>116</v>
      </c>
      <c r="G10" s="28" t="s">
        <v>215</v>
      </c>
      <c r="H10" s="14">
        <v>27640</v>
      </c>
      <c r="I10" s="10" t="s">
        <v>43</v>
      </c>
    </row>
    <row r="11" spans="1:11" s="8" customFormat="1" ht="13.5" x14ac:dyDescent="0.3">
      <c r="A11" s="90"/>
      <c r="B11" s="91"/>
      <c r="C11" s="93"/>
      <c r="D11" s="4">
        <v>10</v>
      </c>
      <c r="E11" s="4" t="s">
        <v>166</v>
      </c>
      <c r="F11" s="4" t="s">
        <v>116</v>
      </c>
      <c r="G11" s="4" t="s">
        <v>60</v>
      </c>
      <c r="H11" s="30">
        <v>1200</v>
      </c>
      <c r="I11" s="31" t="s">
        <v>43</v>
      </c>
    </row>
    <row r="12" spans="1:11" s="8" customFormat="1" ht="13.5" x14ac:dyDescent="0.3">
      <c r="A12" s="90"/>
      <c r="B12" s="91"/>
      <c r="C12" s="93"/>
      <c r="D12" s="4">
        <v>35</v>
      </c>
      <c r="E12" s="4" t="s">
        <v>166</v>
      </c>
      <c r="F12" s="4" t="s">
        <v>116</v>
      </c>
      <c r="G12" s="4" t="s">
        <v>60</v>
      </c>
      <c r="H12" s="30">
        <v>1500</v>
      </c>
      <c r="I12" s="31" t="s">
        <v>43</v>
      </c>
    </row>
    <row r="13" spans="1:11" s="8" customFormat="1" ht="13.5" x14ac:dyDescent="0.3">
      <c r="A13" s="90"/>
      <c r="B13" s="94"/>
      <c r="C13" s="95"/>
      <c r="D13" s="2">
        <v>9</v>
      </c>
      <c r="E13" s="2" t="s">
        <v>166</v>
      </c>
      <c r="F13" s="2" t="s">
        <v>116</v>
      </c>
      <c r="G13" s="2" t="s">
        <v>162</v>
      </c>
      <c r="H13" s="14">
        <f>400+750+600+750+600</f>
        <v>3100</v>
      </c>
      <c r="I13" s="10" t="s">
        <v>43</v>
      </c>
    </row>
    <row r="14" spans="1:11" x14ac:dyDescent="0.35">
      <c r="A14" s="90"/>
      <c r="B14" s="78" t="s">
        <v>44</v>
      </c>
      <c r="C14" s="16" t="s">
        <v>115</v>
      </c>
      <c r="D14" s="2">
        <f>132+41+41+24+113+44+144+54+28+39+39+6</f>
        <v>705</v>
      </c>
      <c r="E14" s="2" t="s">
        <v>43</v>
      </c>
      <c r="F14" s="2" t="s">
        <v>43</v>
      </c>
      <c r="G14" s="2" t="s">
        <v>167</v>
      </c>
      <c r="H14" s="14"/>
      <c r="I14" s="14">
        <f>5154.7+4078+3572+1644+8488.5+1790.4+9473.8+4132.4+2375+2355+3154+488.8</f>
        <v>46706.600000000006</v>
      </c>
      <c r="K14" s="22"/>
    </row>
    <row r="15" spans="1:11" x14ac:dyDescent="0.35">
      <c r="A15" s="90"/>
      <c r="B15" s="78"/>
      <c r="C15" s="16" t="s">
        <v>85</v>
      </c>
      <c r="D15" s="2">
        <f>120+9</f>
        <v>129</v>
      </c>
      <c r="E15" s="2" t="s">
        <v>43</v>
      </c>
      <c r="F15" s="2" t="s">
        <v>43</v>
      </c>
      <c r="G15" s="2" t="s">
        <v>167</v>
      </c>
      <c r="H15" s="14"/>
      <c r="I15" s="14">
        <f>4200+700</f>
        <v>4900</v>
      </c>
    </row>
    <row r="16" spans="1:11" ht="27" x14ac:dyDescent="0.35">
      <c r="A16" s="90"/>
      <c r="B16" s="79"/>
      <c r="C16" s="16" t="s">
        <v>86</v>
      </c>
      <c r="D16" s="2">
        <f>1+2</f>
        <v>3</v>
      </c>
      <c r="E16" s="2" t="s">
        <v>43</v>
      </c>
      <c r="F16" s="2" t="s">
        <v>43</v>
      </c>
      <c r="G16" s="2" t="s">
        <v>167</v>
      </c>
      <c r="H16" s="14"/>
      <c r="I16" s="14">
        <f>732+1366</f>
        <v>2098</v>
      </c>
    </row>
    <row r="17" spans="1:9" ht="30" customHeight="1" x14ac:dyDescent="0.35">
      <c r="A17" s="90"/>
      <c r="B17" s="79"/>
      <c r="C17" s="16" t="s">
        <v>87</v>
      </c>
      <c r="D17" s="2">
        <f>8+1</f>
        <v>9</v>
      </c>
      <c r="E17" s="2" t="s">
        <v>43</v>
      </c>
      <c r="F17" s="2" t="s">
        <v>43</v>
      </c>
      <c r="G17" s="2" t="s">
        <v>167</v>
      </c>
      <c r="H17" s="14"/>
      <c r="I17" s="14">
        <f>6836.18+1061.67</f>
        <v>7897.85</v>
      </c>
    </row>
    <row r="18" spans="1:9" ht="39" customHeight="1" x14ac:dyDescent="0.35">
      <c r="A18" s="90"/>
      <c r="B18" s="79"/>
      <c r="C18" s="32" t="s">
        <v>89</v>
      </c>
      <c r="D18" s="2">
        <v>4</v>
      </c>
      <c r="E18" s="2" t="s">
        <v>43</v>
      </c>
      <c r="F18" s="2" t="s">
        <v>43</v>
      </c>
      <c r="G18" s="2" t="s">
        <v>167</v>
      </c>
      <c r="H18" s="14"/>
      <c r="I18" s="34">
        <v>2737.78</v>
      </c>
    </row>
    <row r="19" spans="1:9" ht="27" x14ac:dyDescent="0.35">
      <c r="A19" s="90"/>
      <c r="B19" s="79"/>
      <c r="C19" s="32" t="s">
        <v>88</v>
      </c>
      <c r="D19" s="33">
        <f>3+1</f>
        <v>4</v>
      </c>
      <c r="E19" s="33" t="s">
        <v>43</v>
      </c>
      <c r="F19" s="33" t="s">
        <v>43</v>
      </c>
      <c r="G19" s="33" t="s">
        <v>167</v>
      </c>
      <c r="H19" s="34"/>
      <c r="I19" s="34">
        <f>2965.6+808+2320.2</f>
        <v>6093.7999999999993</v>
      </c>
    </row>
    <row r="20" spans="1:9" ht="30" customHeight="1" x14ac:dyDescent="0.35">
      <c r="A20" s="90"/>
      <c r="B20" s="79"/>
      <c r="C20" s="32" t="s">
        <v>90</v>
      </c>
      <c r="D20" s="2">
        <v>3</v>
      </c>
      <c r="E20" s="2" t="s">
        <v>43</v>
      </c>
      <c r="F20" s="2" t="s">
        <v>43</v>
      </c>
      <c r="G20" s="2" t="s">
        <v>167</v>
      </c>
      <c r="H20" s="14"/>
      <c r="I20" s="34">
        <v>1259.8</v>
      </c>
    </row>
    <row r="21" spans="1:9" ht="30" customHeight="1" x14ac:dyDescent="0.35">
      <c r="A21" s="90"/>
      <c r="B21" s="79"/>
      <c r="C21" s="16" t="s">
        <v>91</v>
      </c>
      <c r="D21" s="2">
        <v>2</v>
      </c>
      <c r="E21" s="2" t="s">
        <v>43</v>
      </c>
      <c r="F21" s="2" t="s">
        <v>43</v>
      </c>
      <c r="G21" s="2" t="s">
        <v>167</v>
      </c>
      <c r="H21" s="14"/>
      <c r="I21" s="14">
        <v>208</v>
      </c>
    </row>
    <row r="22" spans="1:9" ht="30" customHeight="1" x14ac:dyDescent="0.35">
      <c r="A22" s="90"/>
      <c r="B22" s="79"/>
      <c r="C22" s="16" t="s">
        <v>92</v>
      </c>
      <c r="D22" s="2">
        <v>1</v>
      </c>
      <c r="E22" s="2" t="s">
        <v>43</v>
      </c>
      <c r="F22" s="2" t="s">
        <v>43</v>
      </c>
      <c r="G22" s="2" t="s">
        <v>167</v>
      </c>
      <c r="H22" s="14"/>
      <c r="I22" s="14">
        <v>274.98</v>
      </c>
    </row>
    <row r="23" spans="1:9" ht="30" customHeight="1" x14ac:dyDescent="0.35">
      <c r="A23" s="90"/>
      <c r="B23" s="79"/>
      <c r="C23" s="16" t="s">
        <v>93</v>
      </c>
      <c r="D23" s="2">
        <v>1</v>
      </c>
      <c r="E23" s="2" t="s">
        <v>43</v>
      </c>
      <c r="F23" s="2" t="s">
        <v>43</v>
      </c>
      <c r="G23" s="2" t="s">
        <v>167</v>
      </c>
      <c r="H23" s="14"/>
      <c r="I23" s="14">
        <v>499.5</v>
      </c>
    </row>
    <row r="24" spans="1:9" ht="30" customHeight="1" x14ac:dyDescent="0.35">
      <c r="A24" s="90"/>
      <c r="B24" s="79"/>
      <c r="C24" s="16" t="s">
        <v>95</v>
      </c>
      <c r="D24" s="2">
        <v>2</v>
      </c>
      <c r="E24" s="2" t="s">
        <v>43</v>
      </c>
      <c r="F24" s="2" t="s">
        <v>43</v>
      </c>
      <c r="G24" s="2" t="s">
        <v>167</v>
      </c>
      <c r="H24" s="14"/>
      <c r="I24" s="14">
        <v>1325.19</v>
      </c>
    </row>
    <row r="25" spans="1:9" ht="30" customHeight="1" x14ac:dyDescent="0.35">
      <c r="A25" s="90"/>
      <c r="B25" s="79"/>
      <c r="C25" s="16" t="s">
        <v>94</v>
      </c>
      <c r="D25" s="2">
        <v>2</v>
      </c>
      <c r="E25" s="2" t="s">
        <v>43</v>
      </c>
      <c r="F25" s="2" t="s">
        <v>43</v>
      </c>
      <c r="G25" s="2" t="s">
        <v>167</v>
      </c>
      <c r="H25" s="14"/>
      <c r="I25" s="14">
        <v>282.2</v>
      </c>
    </row>
    <row r="26" spans="1:9" ht="30" customHeight="1" x14ac:dyDescent="0.35">
      <c r="A26" s="90"/>
      <c r="B26" s="79"/>
      <c r="C26" s="16" t="s">
        <v>96</v>
      </c>
      <c r="D26" s="2">
        <v>1</v>
      </c>
      <c r="E26" s="2" t="s">
        <v>43</v>
      </c>
      <c r="F26" s="2" t="s">
        <v>43</v>
      </c>
      <c r="G26" s="2" t="s">
        <v>167</v>
      </c>
      <c r="H26" s="14"/>
      <c r="I26" s="14">
        <v>1477.9</v>
      </c>
    </row>
    <row r="27" spans="1:9" ht="30" customHeight="1" x14ac:dyDescent="0.35">
      <c r="A27" s="90"/>
      <c r="B27" s="79"/>
      <c r="C27" s="16" t="s">
        <v>97</v>
      </c>
      <c r="D27" s="2">
        <v>1</v>
      </c>
      <c r="E27" s="2" t="s">
        <v>43</v>
      </c>
      <c r="F27" s="2" t="s">
        <v>43</v>
      </c>
      <c r="G27" s="2" t="s">
        <v>167</v>
      </c>
      <c r="H27" s="14"/>
      <c r="I27" s="14">
        <v>369</v>
      </c>
    </row>
    <row r="28" spans="1:9" ht="30" customHeight="1" x14ac:dyDescent="0.35">
      <c r="A28" s="90"/>
      <c r="B28" s="79"/>
      <c r="C28" s="16" t="s">
        <v>113</v>
      </c>
      <c r="D28" s="2">
        <v>1</v>
      </c>
      <c r="E28" s="2" t="s">
        <v>43</v>
      </c>
      <c r="F28" s="2" t="s">
        <v>43</v>
      </c>
      <c r="G28" s="2" t="s">
        <v>167</v>
      </c>
      <c r="H28" s="14"/>
      <c r="I28" s="14">
        <v>987.2</v>
      </c>
    </row>
    <row r="29" spans="1:9" ht="54" x14ac:dyDescent="0.35">
      <c r="A29" s="90"/>
      <c r="B29" s="79"/>
      <c r="C29" s="32" t="s">
        <v>114</v>
      </c>
      <c r="D29" s="2">
        <v>10</v>
      </c>
      <c r="E29" s="2" t="s">
        <v>43</v>
      </c>
      <c r="F29" s="2" t="s">
        <v>43</v>
      </c>
      <c r="G29" s="2" t="s">
        <v>167</v>
      </c>
      <c r="H29" s="14"/>
      <c r="I29" s="14">
        <v>12197.3</v>
      </c>
    </row>
    <row r="30" spans="1:9" ht="27" x14ac:dyDescent="0.35">
      <c r="A30" s="90"/>
      <c r="B30" s="79"/>
      <c r="C30" s="16" t="s">
        <v>55</v>
      </c>
      <c r="D30" s="2">
        <v>4</v>
      </c>
      <c r="E30" s="2" t="s">
        <v>43</v>
      </c>
      <c r="F30" s="2" t="s">
        <v>43</v>
      </c>
      <c r="G30" s="2" t="s">
        <v>167</v>
      </c>
      <c r="H30" s="14"/>
      <c r="I30" s="14">
        <v>6646.8</v>
      </c>
    </row>
    <row r="31" spans="1:9" ht="27" x14ac:dyDescent="0.35">
      <c r="A31" s="90"/>
      <c r="B31" s="79"/>
      <c r="C31" s="16" t="s">
        <v>61</v>
      </c>
      <c r="D31" s="2">
        <v>367</v>
      </c>
      <c r="E31" s="2" t="s">
        <v>43</v>
      </c>
      <c r="F31" s="2" t="s">
        <v>43</v>
      </c>
      <c r="G31" s="2" t="s">
        <v>62</v>
      </c>
      <c r="H31" s="14"/>
      <c r="I31" s="14">
        <v>33810</v>
      </c>
    </row>
    <row r="32" spans="1:9" ht="27" x14ac:dyDescent="0.35">
      <c r="A32" s="90"/>
      <c r="B32" s="79"/>
      <c r="C32" s="16" t="s">
        <v>63</v>
      </c>
      <c r="D32" s="2">
        <v>221</v>
      </c>
      <c r="E32" s="2" t="s">
        <v>43</v>
      </c>
      <c r="F32" s="2" t="s">
        <v>43</v>
      </c>
      <c r="G32" s="2" t="s">
        <v>62</v>
      </c>
      <c r="H32" s="14"/>
      <c r="I32" s="14">
        <v>19160</v>
      </c>
    </row>
    <row r="33" spans="1:10" ht="67.5" x14ac:dyDescent="0.35">
      <c r="A33" s="90"/>
      <c r="B33" s="79"/>
      <c r="C33" s="16" t="s">
        <v>125</v>
      </c>
      <c r="D33" s="2" t="s">
        <v>126</v>
      </c>
      <c r="E33" s="2" t="s">
        <v>43</v>
      </c>
      <c r="F33" s="2" t="s">
        <v>43</v>
      </c>
      <c r="G33" s="2" t="s">
        <v>62</v>
      </c>
      <c r="H33" s="14"/>
      <c r="I33" s="14">
        <v>630.5</v>
      </c>
    </row>
    <row r="34" spans="1:10" ht="40.5" x14ac:dyDescent="0.35">
      <c r="A34" s="90"/>
      <c r="B34" s="79"/>
      <c r="C34" s="16" t="s">
        <v>127</v>
      </c>
      <c r="D34" s="2" t="s">
        <v>126</v>
      </c>
      <c r="E34" s="2" t="s">
        <v>43</v>
      </c>
      <c r="F34" s="2" t="s">
        <v>43</v>
      </c>
      <c r="G34" s="2" t="s">
        <v>62</v>
      </c>
      <c r="H34" s="14"/>
      <c r="I34" s="14">
        <v>500</v>
      </c>
    </row>
    <row r="35" spans="1:10" s="77" customFormat="1" ht="27.5" thickBot="1" x14ac:dyDescent="0.4">
      <c r="A35" s="90"/>
      <c r="B35" s="79"/>
      <c r="C35" s="75" t="s">
        <v>128</v>
      </c>
      <c r="D35" s="62" t="s">
        <v>126</v>
      </c>
      <c r="E35" s="62" t="s">
        <v>43</v>
      </c>
      <c r="F35" s="62" t="s">
        <v>43</v>
      </c>
      <c r="G35" s="62" t="s">
        <v>62</v>
      </c>
      <c r="H35" s="76"/>
      <c r="I35" s="76">
        <v>40000</v>
      </c>
    </row>
    <row r="37" spans="1:10" x14ac:dyDescent="0.35">
      <c r="B37" s="35"/>
      <c r="C37" s="36"/>
      <c r="G37" s="11"/>
      <c r="H37" s="12"/>
      <c r="I37" s="11"/>
      <c r="J37" s="11"/>
    </row>
    <row r="38" spans="1:10" ht="15.5" x14ac:dyDescent="0.35">
      <c r="A38" s="97" t="s">
        <v>219</v>
      </c>
      <c r="B38" s="97"/>
      <c r="C38" s="97"/>
      <c r="D38" s="97"/>
      <c r="E38" s="97"/>
      <c r="F38" s="97"/>
      <c r="G38" s="97"/>
      <c r="H38" s="97"/>
      <c r="I38" s="97"/>
      <c r="J38" s="11"/>
    </row>
    <row r="39" spans="1:10" ht="15.5" x14ac:dyDescent="0.35">
      <c r="A39" s="98"/>
      <c r="B39" s="99"/>
      <c r="C39" s="5"/>
      <c r="E39" s="72"/>
      <c r="F39" s="46"/>
      <c r="G39" s="73"/>
    </row>
    <row r="40" spans="1:10" ht="16.5" customHeight="1" x14ac:dyDescent="0.35">
      <c r="A40" s="7"/>
      <c r="B40" s="7"/>
      <c r="C40" s="7"/>
      <c r="D40" s="82" t="s">
        <v>255</v>
      </c>
      <c r="E40" s="82"/>
      <c r="F40" s="82"/>
      <c r="G40" s="82"/>
      <c r="H40" s="82"/>
      <c r="I40" s="82"/>
    </row>
    <row r="41" spans="1:10" ht="16.5" customHeight="1" x14ac:dyDescent="0.35">
      <c r="A41" s="7"/>
      <c r="B41" s="7"/>
      <c r="C41" s="7"/>
      <c r="D41" s="100" t="s">
        <v>34</v>
      </c>
      <c r="E41" s="100"/>
      <c r="F41" s="100"/>
      <c r="G41" s="101"/>
      <c r="H41" s="101"/>
      <c r="I41" s="101"/>
    </row>
    <row r="42" spans="1:10" ht="16.5" customHeight="1" x14ac:dyDescent="0.35">
      <c r="A42" s="7"/>
      <c r="B42" s="7"/>
      <c r="C42" s="7"/>
      <c r="D42" s="102" t="s">
        <v>35</v>
      </c>
      <c r="E42" s="104" t="s">
        <v>36</v>
      </c>
      <c r="F42" s="102" t="s">
        <v>37</v>
      </c>
      <c r="G42" s="87" t="s">
        <v>38</v>
      </c>
      <c r="H42" s="87"/>
      <c r="I42" s="106" t="s">
        <v>39</v>
      </c>
    </row>
    <row r="43" spans="1:10" ht="30" customHeight="1" x14ac:dyDescent="0.35">
      <c r="A43" s="108" t="s">
        <v>40</v>
      </c>
      <c r="B43" s="110" t="s">
        <v>220</v>
      </c>
      <c r="C43" s="111"/>
      <c r="D43" s="103"/>
      <c r="E43" s="105"/>
      <c r="F43" s="103"/>
      <c r="G43" s="9" t="s">
        <v>41</v>
      </c>
      <c r="H43" s="9" t="s">
        <v>42</v>
      </c>
      <c r="I43" s="107"/>
    </row>
    <row r="44" spans="1:10" x14ac:dyDescent="0.35">
      <c r="A44" s="90"/>
      <c r="B44" s="112"/>
      <c r="C44" s="113"/>
      <c r="D44" s="2">
        <v>3</v>
      </c>
      <c r="E44" s="19" t="s">
        <v>166</v>
      </c>
      <c r="F44" s="2" t="s">
        <v>116</v>
      </c>
      <c r="G44" s="4" t="s">
        <v>165</v>
      </c>
      <c r="H44" s="47">
        <v>3564</v>
      </c>
      <c r="I44" s="10"/>
    </row>
    <row r="45" spans="1:10" x14ac:dyDescent="0.35">
      <c r="A45" s="90"/>
      <c r="B45" s="112"/>
      <c r="C45" s="113"/>
      <c r="D45" s="2">
        <v>2</v>
      </c>
      <c r="E45" s="19" t="s">
        <v>166</v>
      </c>
      <c r="F45" s="2" t="s">
        <v>116</v>
      </c>
      <c r="G45" s="4" t="s">
        <v>221</v>
      </c>
      <c r="H45" s="47">
        <v>6440</v>
      </c>
      <c r="I45" s="10"/>
    </row>
    <row r="46" spans="1:10" ht="40.5" x14ac:dyDescent="0.35">
      <c r="A46" s="90"/>
      <c r="B46" s="112"/>
      <c r="C46" s="113"/>
      <c r="D46" s="2" t="s">
        <v>222</v>
      </c>
      <c r="E46" s="19" t="s">
        <v>223</v>
      </c>
      <c r="F46" s="2"/>
      <c r="G46" s="4" t="s">
        <v>224</v>
      </c>
      <c r="H46" s="48">
        <v>2400</v>
      </c>
      <c r="I46" s="10"/>
    </row>
    <row r="47" spans="1:10" ht="40.5" x14ac:dyDescent="0.35">
      <c r="A47" s="90"/>
      <c r="B47" s="112"/>
      <c r="C47" s="113"/>
      <c r="D47" s="4" t="s">
        <v>225</v>
      </c>
      <c r="E47" s="65" t="s">
        <v>226</v>
      </c>
      <c r="F47" s="4"/>
      <c r="G47" s="4" t="s">
        <v>224</v>
      </c>
      <c r="H47" s="47">
        <v>1000</v>
      </c>
      <c r="I47" s="10"/>
    </row>
    <row r="48" spans="1:10" ht="40.5" x14ac:dyDescent="0.35">
      <c r="A48" s="90"/>
      <c r="B48" s="112"/>
      <c r="C48" s="113"/>
      <c r="D48" s="4" t="s">
        <v>227</v>
      </c>
      <c r="E48" s="65" t="s">
        <v>228</v>
      </c>
      <c r="F48" s="4"/>
      <c r="G48" s="4" t="s">
        <v>224</v>
      </c>
      <c r="H48" s="47">
        <v>1000</v>
      </c>
      <c r="I48" s="10"/>
    </row>
    <row r="49" spans="1:9" ht="40.5" x14ac:dyDescent="0.35">
      <c r="A49" s="90"/>
      <c r="B49" s="112"/>
      <c r="C49" s="113"/>
      <c r="D49" s="4" t="s">
        <v>229</v>
      </c>
      <c r="E49" s="65" t="s">
        <v>230</v>
      </c>
      <c r="F49" s="4"/>
      <c r="G49" s="4" t="s">
        <v>224</v>
      </c>
      <c r="H49" s="47">
        <v>1000</v>
      </c>
      <c r="I49" s="10"/>
    </row>
    <row r="50" spans="1:9" x14ac:dyDescent="0.35">
      <c r="A50" s="90"/>
      <c r="B50" s="112"/>
      <c r="C50" s="113"/>
      <c r="D50" s="4">
        <v>7</v>
      </c>
      <c r="E50" s="19" t="s">
        <v>166</v>
      </c>
      <c r="F50" s="2" t="s">
        <v>116</v>
      </c>
      <c r="G50" s="49" t="s">
        <v>165</v>
      </c>
      <c r="H50" s="50">
        <v>16900</v>
      </c>
      <c r="I50" s="51"/>
    </row>
    <row r="51" spans="1:9" x14ac:dyDescent="0.35">
      <c r="A51" s="90"/>
      <c r="B51" s="114"/>
      <c r="C51" s="115"/>
      <c r="D51" s="74">
        <v>9</v>
      </c>
      <c r="E51" s="19" t="s">
        <v>166</v>
      </c>
      <c r="F51" s="2" t="s">
        <v>116</v>
      </c>
      <c r="G51" s="4" t="s">
        <v>224</v>
      </c>
      <c r="H51" s="30">
        <v>15000</v>
      </c>
      <c r="I51" s="10"/>
    </row>
    <row r="52" spans="1:9" ht="30" customHeight="1" x14ac:dyDescent="0.35">
      <c r="A52" s="90"/>
      <c r="B52" s="116" t="s">
        <v>44</v>
      </c>
      <c r="C52" s="52" t="s">
        <v>231</v>
      </c>
      <c r="D52" s="4">
        <v>36</v>
      </c>
      <c r="E52" s="2" t="s">
        <v>43</v>
      </c>
      <c r="F52" s="2" t="s">
        <v>43</v>
      </c>
      <c r="G52" s="2" t="s">
        <v>167</v>
      </c>
      <c r="H52" s="2" t="s">
        <v>43</v>
      </c>
      <c r="I52" s="53">
        <v>1935</v>
      </c>
    </row>
    <row r="53" spans="1:9" x14ac:dyDescent="0.35">
      <c r="A53" s="90"/>
      <c r="B53" s="117"/>
      <c r="C53" s="54" t="s">
        <v>232</v>
      </c>
      <c r="D53" s="4">
        <v>47</v>
      </c>
      <c r="E53" s="2" t="s">
        <v>43</v>
      </c>
      <c r="F53" s="2" t="s">
        <v>43</v>
      </c>
      <c r="G53" s="2" t="s">
        <v>167</v>
      </c>
      <c r="H53" s="2" t="s">
        <v>43</v>
      </c>
      <c r="I53" s="55">
        <v>7251.5</v>
      </c>
    </row>
    <row r="54" spans="1:9" x14ac:dyDescent="0.35">
      <c r="A54" s="90"/>
      <c r="B54" s="117"/>
      <c r="C54" s="54" t="s">
        <v>233</v>
      </c>
      <c r="D54" s="4">
        <v>49</v>
      </c>
      <c r="E54" s="2" t="s">
        <v>43</v>
      </c>
      <c r="F54" s="2" t="s">
        <v>43</v>
      </c>
      <c r="G54" s="2" t="s">
        <v>167</v>
      </c>
      <c r="H54" s="2" t="s">
        <v>43</v>
      </c>
      <c r="I54" s="56">
        <v>3154.13</v>
      </c>
    </row>
    <row r="55" spans="1:9" x14ac:dyDescent="0.35">
      <c r="A55" s="90"/>
      <c r="B55" s="117"/>
      <c r="C55" s="54" t="s">
        <v>234</v>
      </c>
      <c r="D55" s="4">
        <v>81</v>
      </c>
      <c r="E55" s="2" t="s">
        <v>43</v>
      </c>
      <c r="F55" s="2" t="s">
        <v>43</v>
      </c>
      <c r="G55" s="2" t="s">
        <v>167</v>
      </c>
      <c r="H55" s="2" t="s">
        <v>43</v>
      </c>
      <c r="I55" s="53">
        <v>15471</v>
      </c>
    </row>
    <row r="56" spans="1:9" x14ac:dyDescent="0.35">
      <c r="A56" s="90"/>
      <c r="B56" s="117"/>
      <c r="C56" s="52" t="s">
        <v>235</v>
      </c>
      <c r="D56" s="4">
        <v>50</v>
      </c>
      <c r="E56" s="2" t="s">
        <v>43</v>
      </c>
      <c r="F56" s="2" t="s">
        <v>43</v>
      </c>
      <c r="G56" s="2" t="s">
        <v>167</v>
      </c>
      <c r="H56" s="2" t="s">
        <v>43</v>
      </c>
      <c r="I56" s="56">
        <v>7080.5</v>
      </c>
    </row>
    <row r="57" spans="1:9" x14ac:dyDescent="0.35">
      <c r="A57" s="90"/>
      <c r="B57" s="117"/>
      <c r="C57" s="52" t="s">
        <v>236</v>
      </c>
      <c r="D57" s="4">
        <v>50</v>
      </c>
      <c r="E57" s="2" t="s">
        <v>43</v>
      </c>
      <c r="F57" s="2" t="s">
        <v>43</v>
      </c>
      <c r="G57" s="2" t="s">
        <v>167</v>
      </c>
      <c r="H57" s="2" t="s">
        <v>43</v>
      </c>
      <c r="I57" s="56">
        <v>7080.5</v>
      </c>
    </row>
    <row r="58" spans="1:9" x14ac:dyDescent="0.35">
      <c r="A58" s="90"/>
      <c r="B58" s="117"/>
      <c r="C58" s="52" t="s">
        <v>237</v>
      </c>
      <c r="D58" s="4">
        <v>50</v>
      </c>
      <c r="E58" s="2" t="s">
        <v>43</v>
      </c>
      <c r="F58" s="2" t="s">
        <v>43</v>
      </c>
      <c r="G58" s="2" t="s">
        <v>167</v>
      </c>
      <c r="H58" s="2" t="s">
        <v>43</v>
      </c>
      <c r="I58" s="56">
        <v>7080.5</v>
      </c>
    </row>
    <row r="59" spans="1:9" x14ac:dyDescent="0.35">
      <c r="A59" s="90"/>
      <c r="B59" s="117"/>
      <c r="C59" s="57" t="s">
        <v>238</v>
      </c>
      <c r="D59" s="4">
        <v>90</v>
      </c>
      <c r="E59" s="2" t="s">
        <v>43</v>
      </c>
      <c r="F59" s="2" t="s">
        <v>43</v>
      </c>
      <c r="G59" s="2" t="s">
        <v>167</v>
      </c>
      <c r="H59" s="2" t="s">
        <v>43</v>
      </c>
      <c r="I59" s="56">
        <v>6660.3</v>
      </c>
    </row>
    <row r="60" spans="1:9" ht="27" x14ac:dyDescent="0.35">
      <c r="A60" s="109"/>
      <c r="B60" s="117"/>
      <c r="C60" s="57" t="s">
        <v>239</v>
      </c>
      <c r="D60" s="4">
        <v>90</v>
      </c>
      <c r="E60" s="2" t="s">
        <v>43</v>
      </c>
      <c r="F60" s="2" t="s">
        <v>43</v>
      </c>
      <c r="G60" s="2" t="s">
        <v>167</v>
      </c>
      <c r="H60" s="2" t="s">
        <v>43</v>
      </c>
      <c r="I60" s="56">
        <v>6660.3</v>
      </c>
    </row>
    <row r="61" spans="1:9" ht="27" x14ac:dyDescent="0.35">
      <c r="A61" s="58"/>
      <c r="B61" s="117"/>
      <c r="C61" s="57" t="s">
        <v>240</v>
      </c>
      <c r="D61" s="4">
        <v>90</v>
      </c>
      <c r="E61" s="2" t="s">
        <v>43</v>
      </c>
      <c r="F61" s="2" t="s">
        <v>43</v>
      </c>
      <c r="G61" s="2" t="s">
        <v>167</v>
      </c>
      <c r="H61" s="2" t="s">
        <v>43</v>
      </c>
      <c r="I61" s="56">
        <v>6660.3</v>
      </c>
    </row>
    <row r="62" spans="1:9" ht="27.5" thickBot="1" x14ac:dyDescent="0.4">
      <c r="A62" s="58"/>
      <c r="B62" s="59"/>
      <c r="C62" s="60" t="s">
        <v>241</v>
      </c>
      <c r="D62" s="61">
        <v>90</v>
      </c>
      <c r="E62" s="62" t="s">
        <v>43</v>
      </c>
      <c r="F62" s="62" t="s">
        <v>43</v>
      </c>
      <c r="G62" s="62" t="s">
        <v>167</v>
      </c>
      <c r="H62" s="2" t="s">
        <v>43</v>
      </c>
      <c r="I62" s="63">
        <v>6660.3</v>
      </c>
    </row>
  </sheetData>
  <mergeCells count="24">
    <mergeCell ref="A38:I38"/>
    <mergeCell ref="A39:B39"/>
    <mergeCell ref="D40:I40"/>
    <mergeCell ref="D41:I41"/>
    <mergeCell ref="D42:D43"/>
    <mergeCell ref="E42:E43"/>
    <mergeCell ref="F42:F43"/>
    <mergeCell ref="G42:H42"/>
    <mergeCell ref="I42:I43"/>
    <mergeCell ref="A43:A60"/>
    <mergeCell ref="B43:C51"/>
    <mergeCell ref="B52:B61"/>
    <mergeCell ref="B14:B35"/>
    <mergeCell ref="A1:B1"/>
    <mergeCell ref="D2:I2"/>
    <mergeCell ref="D3:I3"/>
    <mergeCell ref="D4:D5"/>
    <mergeCell ref="E4:E5"/>
    <mergeCell ref="F4:F5"/>
    <mergeCell ref="G4:H4"/>
    <mergeCell ref="I4:I5"/>
    <mergeCell ref="A5:A35"/>
    <mergeCell ref="B5:C13"/>
    <mergeCell ref="E1:H1"/>
  </mergeCells>
  <pageMargins left="0.7" right="0.7" top="0.78740157499999996" bottom="0.78740157499999996" header="0.3" footer="0.3"/>
  <pageSetup paperSize="9" scale="3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sqref="A1:E1"/>
    </sheetView>
  </sheetViews>
  <sheetFormatPr baseColWidth="10" defaultRowHeight="14" x14ac:dyDescent="0.3"/>
  <sheetData>
    <row r="1" spans="1:6" ht="14.5" x14ac:dyDescent="0.35">
      <c r="A1" s="118" t="s">
        <v>0</v>
      </c>
      <c r="B1" s="118"/>
      <c r="C1" s="118"/>
      <c r="D1" s="118"/>
      <c r="E1" s="118"/>
    </row>
    <row r="2" spans="1:6" ht="14.5" x14ac:dyDescent="0.3">
      <c r="A2" s="119" t="s">
        <v>1</v>
      </c>
      <c r="B2" s="120"/>
      <c r="C2" s="120"/>
      <c r="D2" s="120"/>
      <c r="E2" s="120"/>
      <c r="F2" s="121"/>
    </row>
    <row r="3" spans="1:6" ht="54" x14ac:dyDescent="0.3">
      <c r="A3" s="12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6" ht="27" x14ac:dyDescent="0.3">
      <c r="A4" s="121"/>
      <c r="B4" s="2" t="s">
        <v>8</v>
      </c>
      <c r="C4" s="2"/>
      <c r="D4" s="2" t="s">
        <v>9</v>
      </c>
      <c r="E4" s="2" t="s">
        <v>10</v>
      </c>
      <c r="F4" s="2" t="s">
        <v>11</v>
      </c>
    </row>
    <row r="5" spans="1:6" ht="27" x14ac:dyDescent="0.3">
      <c r="A5" s="121"/>
      <c r="B5" s="2" t="s">
        <v>12</v>
      </c>
      <c r="C5" s="2"/>
      <c r="D5" s="2" t="s">
        <v>13</v>
      </c>
      <c r="E5" s="2" t="s">
        <v>10</v>
      </c>
      <c r="F5" s="2" t="s">
        <v>11</v>
      </c>
    </row>
    <row r="6" spans="1:6" ht="67.5" x14ac:dyDescent="0.3">
      <c r="A6" s="121"/>
      <c r="B6" s="2" t="s">
        <v>14</v>
      </c>
      <c r="C6" s="2"/>
      <c r="D6" s="2"/>
      <c r="E6" s="2" t="s">
        <v>10</v>
      </c>
      <c r="F6" s="2" t="s">
        <v>11</v>
      </c>
    </row>
  </sheetData>
  <mergeCells count="3">
    <mergeCell ref="A1:E1"/>
    <mergeCell ref="A2:F2"/>
    <mergeCell ref="A3:A6"/>
  </mergeCells>
  <dataValidations count="1">
    <dataValidation type="list" allowBlank="1" showInputMessage="1" showErrorMessage="1" sqref="D4:D6">
      <formula1>"financial, in kind,contracted services"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showGridLines="0" workbookViewId="0">
      <selection sqref="A1:F1"/>
    </sheetView>
  </sheetViews>
  <sheetFormatPr baseColWidth="10" defaultRowHeight="14" x14ac:dyDescent="0.3"/>
  <cols>
    <col min="2" max="2" width="50.83203125" style="25" customWidth="1"/>
    <col min="3" max="3" width="25.25" style="23" customWidth="1"/>
    <col min="5" max="5" width="35.33203125" style="23" customWidth="1"/>
  </cols>
  <sheetData>
    <row r="1" spans="1:6" ht="14.5" x14ac:dyDescent="0.35">
      <c r="A1" s="125" t="s">
        <v>164</v>
      </c>
      <c r="B1" s="125"/>
      <c r="C1" s="125"/>
      <c r="D1" s="125"/>
      <c r="E1" s="125"/>
      <c r="F1" s="125"/>
    </row>
    <row r="2" spans="1:6" ht="16.5" customHeight="1" x14ac:dyDescent="0.3">
      <c r="A2" s="82" t="s">
        <v>256</v>
      </c>
      <c r="B2" s="82"/>
      <c r="C2" s="82"/>
      <c r="D2" s="82"/>
      <c r="E2" s="82"/>
      <c r="F2" s="82"/>
    </row>
    <row r="3" spans="1:6" ht="14.5" x14ac:dyDescent="0.3">
      <c r="A3" s="127" t="s">
        <v>33</v>
      </c>
      <c r="B3" s="128"/>
      <c r="C3" s="128"/>
      <c r="D3" s="128"/>
      <c r="E3" s="128"/>
      <c r="F3" s="129"/>
    </row>
    <row r="4" spans="1:6" ht="45" customHeight="1" x14ac:dyDescent="0.3">
      <c r="A4" s="130" t="s">
        <v>15</v>
      </c>
      <c r="B4" s="41" t="s">
        <v>32</v>
      </c>
      <c r="C4" s="41" t="s">
        <v>16</v>
      </c>
      <c r="D4" s="41" t="s">
        <v>17</v>
      </c>
      <c r="E4" s="41" t="s">
        <v>18</v>
      </c>
      <c r="F4" s="41" t="s">
        <v>19</v>
      </c>
    </row>
    <row r="5" spans="1:6" ht="27" x14ac:dyDescent="0.35">
      <c r="A5" s="131"/>
      <c r="B5" s="19" t="s">
        <v>45</v>
      </c>
      <c r="C5" s="19" t="s">
        <v>46</v>
      </c>
      <c r="D5" s="13" t="s">
        <v>9</v>
      </c>
      <c r="E5" s="24" t="s">
        <v>47</v>
      </c>
      <c r="F5" s="44">
        <v>3500</v>
      </c>
    </row>
    <row r="6" spans="1:6" ht="15" customHeight="1" x14ac:dyDescent="0.35">
      <c r="A6" s="131"/>
      <c r="B6" s="19" t="s">
        <v>48</v>
      </c>
      <c r="C6" s="19" t="s">
        <v>49</v>
      </c>
      <c r="D6" s="13" t="s">
        <v>9</v>
      </c>
      <c r="E6" s="24" t="s">
        <v>50</v>
      </c>
      <c r="F6" s="44">
        <v>2500</v>
      </c>
    </row>
    <row r="7" spans="1:6" ht="14.5" x14ac:dyDescent="0.35">
      <c r="A7" s="131"/>
      <c r="B7" s="19" t="s">
        <v>51</v>
      </c>
      <c r="C7" s="19" t="s">
        <v>52</v>
      </c>
      <c r="D7" s="13" t="s">
        <v>9</v>
      </c>
      <c r="E7" s="24" t="s">
        <v>106</v>
      </c>
      <c r="F7" s="44">
        <v>1500</v>
      </c>
    </row>
    <row r="8" spans="1:6" ht="27" x14ac:dyDescent="0.35">
      <c r="A8" s="131"/>
      <c r="B8" s="19" t="s">
        <v>208</v>
      </c>
      <c r="C8" s="19" t="s">
        <v>135</v>
      </c>
      <c r="D8" s="13" t="s">
        <v>9</v>
      </c>
      <c r="E8" s="24" t="s">
        <v>169</v>
      </c>
      <c r="F8" s="44">
        <v>500</v>
      </c>
    </row>
    <row r="9" spans="1:6" ht="27" x14ac:dyDescent="0.35">
      <c r="A9" s="131"/>
      <c r="B9" s="19" t="s">
        <v>209</v>
      </c>
      <c r="C9" s="19" t="s">
        <v>134</v>
      </c>
      <c r="D9" s="13" t="s">
        <v>9</v>
      </c>
      <c r="E9" s="24" t="s">
        <v>210</v>
      </c>
      <c r="F9" s="44">
        <v>2500</v>
      </c>
    </row>
    <row r="10" spans="1:6" ht="27" x14ac:dyDescent="0.35">
      <c r="A10" s="131"/>
      <c r="B10" s="19" t="s">
        <v>136</v>
      </c>
      <c r="C10" s="19" t="s">
        <v>137</v>
      </c>
      <c r="D10" s="13" t="s">
        <v>9</v>
      </c>
      <c r="E10" s="24" t="s">
        <v>170</v>
      </c>
      <c r="F10" s="44">
        <v>3000</v>
      </c>
    </row>
    <row r="11" spans="1:6" ht="27" x14ac:dyDescent="0.35">
      <c r="A11" s="131"/>
      <c r="B11" s="19" t="s">
        <v>107</v>
      </c>
      <c r="C11" s="19" t="s">
        <v>138</v>
      </c>
      <c r="D11" s="13" t="s">
        <v>9</v>
      </c>
      <c r="E11" s="24" t="s">
        <v>171</v>
      </c>
      <c r="F11" s="44">
        <v>800</v>
      </c>
    </row>
    <row r="12" spans="1:6" ht="40.5" x14ac:dyDescent="0.35">
      <c r="A12" s="131"/>
      <c r="B12" s="19" t="s">
        <v>191</v>
      </c>
      <c r="C12" s="19" t="s">
        <v>134</v>
      </c>
      <c r="D12" s="13" t="s">
        <v>9</v>
      </c>
      <c r="E12" s="27" t="s">
        <v>210</v>
      </c>
      <c r="F12" s="44">
        <v>2500</v>
      </c>
    </row>
    <row r="13" spans="1:6" ht="27" x14ac:dyDescent="0.35">
      <c r="A13" s="131"/>
      <c r="B13" s="19" t="s">
        <v>108</v>
      </c>
      <c r="C13" s="19" t="s">
        <v>139</v>
      </c>
      <c r="D13" s="13" t="s">
        <v>9</v>
      </c>
      <c r="E13" s="27" t="s">
        <v>172</v>
      </c>
      <c r="F13" s="44">
        <v>1000</v>
      </c>
    </row>
    <row r="14" spans="1:6" ht="27" x14ac:dyDescent="0.35">
      <c r="A14" s="131"/>
      <c r="B14" s="19" t="s">
        <v>140</v>
      </c>
      <c r="C14" s="19" t="s">
        <v>141</v>
      </c>
      <c r="D14" s="13" t="s">
        <v>9</v>
      </c>
      <c r="E14" s="27" t="s">
        <v>173</v>
      </c>
      <c r="F14" s="44">
        <v>1000</v>
      </c>
    </row>
    <row r="15" spans="1:6" ht="27" x14ac:dyDescent="0.35">
      <c r="A15" s="131"/>
      <c r="B15" s="19" t="s">
        <v>142</v>
      </c>
      <c r="C15" s="19" t="s">
        <v>143</v>
      </c>
      <c r="D15" s="13" t="s">
        <v>9</v>
      </c>
      <c r="E15" s="24" t="s">
        <v>218</v>
      </c>
      <c r="F15" s="44">
        <v>1000</v>
      </c>
    </row>
    <row r="16" spans="1:6" ht="27" x14ac:dyDescent="0.35">
      <c r="A16" s="131"/>
      <c r="B16" s="19" t="s">
        <v>145</v>
      </c>
      <c r="C16" s="19" t="s">
        <v>144</v>
      </c>
      <c r="D16" s="13" t="s">
        <v>9</v>
      </c>
      <c r="E16" s="24" t="s">
        <v>174</v>
      </c>
      <c r="F16" s="44">
        <v>1000</v>
      </c>
    </row>
    <row r="17" spans="1:6" ht="27" x14ac:dyDescent="0.35">
      <c r="A17" s="131"/>
      <c r="B17" s="19" t="s">
        <v>109</v>
      </c>
      <c r="C17" s="19" t="s">
        <v>146</v>
      </c>
      <c r="D17" s="13" t="s">
        <v>9</v>
      </c>
      <c r="E17" s="24" t="s">
        <v>175</v>
      </c>
      <c r="F17" s="44">
        <v>2000</v>
      </c>
    </row>
    <row r="18" spans="1:6" ht="27" x14ac:dyDescent="0.35">
      <c r="A18" s="131"/>
      <c r="B18" s="19" t="s">
        <v>58</v>
      </c>
      <c r="C18" s="19" t="s">
        <v>147</v>
      </c>
      <c r="D18" s="13" t="s">
        <v>9</v>
      </c>
      <c r="E18" s="24" t="s">
        <v>176</v>
      </c>
      <c r="F18" s="44">
        <v>1500</v>
      </c>
    </row>
    <row r="19" spans="1:6" ht="27" x14ac:dyDescent="0.35">
      <c r="A19" s="131"/>
      <c r="B19" s="19" t="s">
        <v>111</v>
      </c>
      <c r="C19" s="19" t="s">
        <v>148</v>
      </c>
      <c r="D19" s="13" t="s">
        <v>9</v>
      </c>
      <c r="E19" s="24" t="s">
        <v>177</v>
      </c>
      <c r="F19" s="44">
        <v>500</v>
      </c>
    </row>
    <row r="20" spans="1:6" ht="27" x14ac:dyDescent="0.35">
      <c r="A20" s="131"/>
      <c r="B20" s="19" t="s">
        <v>110</v>
      </c>
      <c r="C20" s="19" t="s">
        <v>149</v>
      </c>
      <c r="D20" s="13" t="s">
        <v>9</v>
      </c>
      <c r="E20" s="24" t="s">
        <v>178</v>
      </c>
      <c r="F20" s="44">
        <v>500</v>
      </c>
    </row>
    <row r="21" spans="1:6" ht="27" x14ac:dyDescent="0.35">
      <c r="A21" s="131"/>
      <c r="B21" s="19" t="s">
        <v>150</v>
      </c>
      <c r="C21" s="19" t="s">
        <v>151</v>
      </c>
      <c r="D21" s="13" t="s">
        <v>9</v>
      </c>
      <c r="E21" s="24" t="s">
        <v>217</v>
      </c>
      <c r="F21" s="44">
        <v>1000</v>
      </c>
    </row>
    <row r="22" spans="1:6" ht="27" x14ac:dyDescent="0.35">
      <c r="A22" s="131"/>
      <c r="B22" s="19" t="s">
        <v>152</v>
      </c>
      <c r="C22" s="19" t="s">
        <v>153</v>
      </c>
      <c r="D22" s="13" t="s">
        <v>9</v>
      </c>
      <c r="E22" s="24" t="s">
        <v>179</v>
      </c>
      <c r="F22" s="44">
        <v>1000</v>
      </c>
    </row>
    <row r="23" spans="1:6" ht="27" x14ac:dyDescent="0.35">
      <c r="A23" s="131"/>
      <c r="B23" s="19" t="s">
        <v>211</v>
      </c>
      <c r="C23" s="19" t="s">
        <v>112</v>
      </c>
      <c r="D23" s="13" t="s">
        <v>9</v>
      </c>
      <c r="E23" s="24" t="s">
        <v>180</v>
      </c>
      <c r="F23" s="44">
        <v>400</v>
      </c>
    </row>
    <row r="24" spans="1:6" ht="27" x14ac:dyDescent="0.35">
      <c r="A24" s="131"/>
      <c r="B24" s="19" t="s">
        <v>154</v>
      </c>
      <c r="C24" s="19" t="s">
        <v>155</v>
      </c>
      <c r="D24" s="13" t="s">
        <v>9</v>
      </c>
      <c r="E24" s="24" t="s">
        <v>181</v>
      </c>
      <c r="F24" s="44">
        <v>1500</v>
      </c>
    </row>
    <row r="25" spans="1:6" ht="27" x14ac:dyDescent="0.35">
      <c r="A25" s="131"/>
      <c r="B25" s="19" t="s">
        <v>157</v>
      </c>
      <c r="C25" s="19" t="s">
        <v>156</v>
      </c>
      <c r="D25" s="13" t="s">
        <v>9</v>
      </c>
      <c r="E25" s="24" t="s">
        <v>190</v>
      </c>
      <c r="F25" s="44">
        <v>1500</v>
      </c>
    </row>
    <row r="26" spans="1:6" ht="40.5" x14ac:dyDescent="0.35">
      <c r="A26" s="131"/>
      <c r="B26" s="19" t="s">
        <v>158</v>
      </c>
      <c r="C26" s="19" t="s">
        <v>159</v>
      </c>
      <c r="D26" s="13" t="s">
        <v>9</v>
      </c>
      <c r="E26" s="24" t="s">
        <v>216</v>
      </c>
      <c r="F26" s="44">
        <v>700</v>
      </c>
    </row>
    <row r="27" spans="1:6" ht="40.5" x14ac:dyDescent="0.35">
      <c r="A27" s="131"/>
      <c r="B27" s="19" t="s">
        <v>53</v>
      </c>
      <c r="C27" s="19" t="s">
        <v>64</v>
      </c>
      <c r="D27" s="13" t="s">
        <v>9</v>
      </c>
      <c r="E27" s="24" t="s">
        <v>50</v>
      </c>
      <c r="F27" s="44">
        <v>5000</v>
      </c>
    </row>
    <row r="28" spans="1:6" ht="27" x14ac:dyDescent="0.35">
      <c r="A28" s="131"/>
      <c r="B28" s="19" t="s">
        <v>160</v>
      </c>
      <c r="C28" s="19" t="s">
        <v>161</v>
      </c>
      <c r="D28" s="13" t="s">
        <v>9</v>
      </c>
      <c r="E28" s="24" t="s">
        <v>182</v>
      </c>
      <c r="F28" s="44">
        <v>1500</v>
      </c>
    </row>
    <row r="29" spans="1:6" ht="54" x14ac:dyDescent="0.35">
      <c r="A29" s="131"/>
      <c r="B29" s="19" t="s">
        <v>54</v>
      </c>
      <c r="C29" s="19" t="s">
        <v>65</v>
      </c>
      <c r="D29" s="13" t="s">
        <v>9</v>
      </c>
      <c r="E29" s="24" t="s">
        <v>183</v>
      </c>
      <c r="F29" s="44">
        <v>5000</v>
      </c>
    </row>
    <row r="30" spans="1:6" ht="40.5" x14ac:dyDescent="0.35">
      <c r="A30" s="131"/>
      <c r="B30" s="19" t="s">
        <v>72</v>
      </c>
      <c r="C30" s="19" t="s">
        <v>66</v>
      </c>
      <c r="D30" s="13" t="s">
        <v>9</v>
      </c>
      <c r="E30" s="24" t="s">
        <v>184</v>
      </c>
      <c r="F30" s="44">
        <v>1500</v>
      </c>
    </row>
    <row r="31" spans="1:6" ht="27" x14ac:dyDescent="0.35">
      <c r="A31" s="131"/>
      <c r="B31" s="19" t="s">
        <v>56</v>
      </c>
      <c r="C31" s="19" t="s">
        <v>57</v>
      </c>
      <c r="D31" s="13" t="s">
        <v>9</v>
      </c>
      <c r="E31" s="24" t="s">
        <v>185</v>
      </c>
      <c r="F31" s="44">
        <v>2000</v>
      </c>
    </row>
    <row r="32" spans="1:6" ht="40.5" x14ac:dyDescent="0.35">
      <c r="A32" s="131"/>
      <c r="B32" s="19" t="s">
        <v>69</v>
      </c>
      <c r="C32" s="19" t="s">
        <v>68</v>
      </c>
      <c r="D32" s="13" t="s">
        <v>9</v>
      </c>
      <c r="E32" s="24" t="s">
        <v>186</v>
      </c>
      <c r="F32" s="44">
        <v>1000</v>
      </c>
    </row>
    <row r="33" spans="1:6" ht="40.5" x14ac:dyDescent="0.35">
      <c r="A33" s="131"/>
      <c r="B33" s="19" t="s">
        <v>58</v>
      </c>
      <c r="C33" s="19" t="s">
        <v>67</v>
      </c>
      <c r="D33" s="13" t="s">
        <v>9</v>
      </c>
      <c r="E33" s="24" t="s">
        <v>187</v>
      </c>
      <c r="F33" s="44">
        <v>1000</v>
      </c>
    </row>
    <row r="34" spans="1:6" ht="40.5" x14ac:dyDescent="0.35">
      <c r="A34" s="131"/>
      <c r="B34" s="19" t="s">
        <v>59</v>
      </c>
      <c r="C34" s="19" t="s">
        <v>70</v>
      </c>
      <c r="D34" s="13" t="s">
        <v>9</v>
      </c>
      <c r="E34" s="24" t="s">
        <v>188</v>
      </c>
      <c r="F34" s="44">
        <v>1500</v>
      </c>
    </row>
    <row r="35" spans="1:6" ht="40.5" x14ac:dyDescent="0.35">
      <c r="A35" s="131"/>
      <c r="B35" s="19" t="s">
        <v>212</v>
      </c>
      <c r="C35" s="19" t="s">
        <v>71</v>
      </c>
      <c r="D35" s="13" t="s">
        <v>9</v>
      </c>
      <c r="E35" s="24" t="s">
        <v>189</v>
      </c>
      <c r="F35" s="44">
        <v>500</v>
      </c>
    </row>
    <row r="36" spans="1:6" ht="54" x14ac:dyDescent="0.35">
      <c r="A36" s="131"/>
      <c r="B36" s="19" t="s">
        <v>100</v>
      </c>
      <c r="C36" s="19" t="s">
        <v>101</v>
      </c>
      <c r="D36" s="13" t="s">
        <v>9</v>
      </c>
      <c r="E36" s="24" t="s">
        <v>183</v>
      </c>
      <c r="F36" s="44">
        <v>2400</v>
      </c>
    </row>
    <row r="37" spans="1:6" ht="27" x14ac:dyDescent="0.35">
      <c r="A37" s="131"/>
      <c r="B37" s="19" t="s">
        <v>98</v>
      </c>
      <c r="C37" s="19" t="s">
        <v>99</v>
      </c>
      <c r="D37" s="13" t="s">
        <v>9</v>
      </c>
      <c r="E37" s="24" t="s">
        <v>50</v>
      </c>
      <c r="F37" s="44">
        <v>2000</v>
      </c>
    </row>
    <row r="38" spans="1:6" ht="15" customHeight="1" x14ac:dyDescent="0.35">
      <c r="A38" s="131"/>
      <c r="B38" s="19" t="s">
        <v>104</v>
      </c>
      <c r="C38" s="19" t="s">
        <v>103</v>
      </c>
      <c r="D38" s="13" t="s">
        <v>20</v>
      </c>
      <c r="E38" s="24" t="s">
        <v>102</v>
      </c>
      <c r="F38" s="44">
        <v>43870.49</v>
      </c>
    </row>
    <row r="39" spans="1:6" ht="15" customHeight="1" x14ac:dyDescent="0.35">
      <c r="A39" s="131"/>
      <c r="B39" s="19" t="s">
        <v>163</v>
      </c>
      <c r="C39" s="19" t="s">
        <v>105</v>
      </c>
      <c r="D39" s="13" t="s">
        <v>20</v>
      </c>
      <c r="E39" s="24" t="s">
        <v>102</v>
      </c>
      <c r="F39" s="44">
        <v>23.84</v>
      </c>
    </row>
    <row r="40" spans="1:6" ht="27" x14ac:dyDescent="0.35">
      <c r="A40" s="131"/>
      <c r="B40" s="19" t="s">
        <v>206</v>
      </c>
      <c r="C40" s="19" t="s">
        <v>205</v>
      </c>
      <c r="D40" s="19" t="s">
        <v>9</v>
      </c>
      <c r="E40" s="19" t="s">
        <v>192</v>
      </c>
      <c r="F40" s="42">
        <v>3000</v>
      </c>
    </row>
    <row r="41" spans="1:6" ht="14.5" x14ac:dyDescent="0.35">
      <c r="A41" s="131"/>
      <c r="B41" s="29" t="s">
        <v>204</v>
      </c>
      <c r="C41" s="29" t="s">
        <v>207</v>
      </c>
      <c r="D41" s="29" t="s">
        <v>9</v>
      </c>
      <c r="E41" s="29" t="s">
        <v>193</v>
      </c>
      <c r="F41" s="45">
        <v>4260</v>
      </c>
    </row>
    <row r="42" spans="1:6" ht="27" x14ac:dyDescent="0.35">
      <c r="A42" s="131"/>
      <c r="B42" s="19" t="s">
        <v>73</v>
      </c>
      <c r="C42" s="19" t="s">
        <v>74</v>
      </c>
      <c r="D42" s="19" t="s">
        <v>9</v>
      </c>
      <c r="E42" s="19" t="s">
        <v>194</v>
      </c>
      <c r="F42" s="42">
        <v>4500</v>
      </c>
    </row>
    <row r="43" spans="1:6" ht="27" x14ac:dyDescent="0.35">
      <c r="A43" s="131"/>
      <c r="B43" s="19" t="s">
        <v>75</v>
      </c>
      <c r="C43" s="19" t="s">
        <v>76</v>
      </c>
      <c r="D43" s="19" t="s">
        <v>9</v>
      </c>
      <c r="E43" s="19" t="s">
        <v>195</v>
      </c>
      <c r="F43" s="42">
        <v>4500</v>
      </c>
    </row>
    <row r="44" spans="1:6" ht="27" x14ac:dyDescent="0.35">
      <c r="A44" s="131"/>
      <c r="B44" s="19" t="s">
        <v>77</v>
      </c>
      <c r="C44" s="19" t="s">
        <v>78</v>
      </c>
      <c r="D44" s="19" t="s">
        <v>9</v>
      </c>
      <c r="E44" s="19" t="s">
        <v>196</v>
      </c>
      <c r="F44" s="43">
        <v>12600</v>
      </c>
    </row>
    <row r="45" spans="1:6" ht="54" x14ac:dyDescent="0.35">
      <c r="A45" s="131"/>
      <c r="B45" s="19" t="s">
        <v>129</v>
      </c>
      <c r="C45" s="19" t="s">
        <v>130</v>
      </c>
      <c r="D45" s="19" t="s">
        <v>9</v>
      </c>
      <c r="E45" s="19" t="s">
        <v>197</v>
      </c>
      <c r="F45" s="43">
        <v>7125</v>
      </c>
    </row>
    <row r="46" spans="1:6" ht="27" x14ac:dyDescent="0.35">
      <c r="A46" s="131"/>
      <c r="B46" s="19" t="s">
        <v>131</v>
      </c>
      <c r="C46" s="19" t="s">
        <v>132</v>
      </c>
      <c r="D46" s="19" t="s">
        <v>9</v>
      </c>
      <c r="E46" s="19" t="s">
        <v>198</v>
      </c>
      <c r="F46" s="43">
        <v>4680</v>
      </c>
    </row>
    <row r="47" spans="1:6" ht="27" x14ac:dyDescent="0.35">
      <c r="A47" s="131"/>
      <c r="B47" s="19" t="s">
        <v>133</v>
      </c>
      <c r="C47" s="19"/>
      <c r="D47" s="19" t="s">
        <v>9</v>
      </c>
      <c r="E47" s="19" t="s">
        <v>199</v>
      </c>
      <c r="F47" s="43">
        <v>5040</v>
      </c>
    </row>
    <row r="48" spans="1:6" ht="27" x14ac:dyDescent="0.35">
      <c r="A48" s="131"/>
      <c r="B48" s="19" t="s">
        <v>79</v>
      </c>
      <c r="C48" s="19" t="s">
        <v>80</v>
      </c>
      <c r="D48" s="19" t="s">
        <v>9</v>
      </c>
      <c r="E48" s="19" t="s">
        <v>200</v>
      </c>
      <c r="F48" s="26">
        <v>2600</v>
      </c>
    </row>
    <row r="49" spans="1:6" ht="27" x14ac:dyDescent="0.35">
      <c r="A49" s="131"/>
      <c r="B49" s="19" t="s">
        <v>75</v>
      </c>
      <c r="C49" s="19" t="s">
        <v>76</v>
      </c>
      <c r="D49" s="19" t="s">
        <v>9</v>
      </c>
      <c r="E49" s="19" t="s">
        <v>201</v>
      </c>
      <c r="F49" s="26">
        <v>3898</v>
      </c>
    </row>
    <row r="50" spans="1:6" ht="27" x14ac:dyDescent="0.35">
      <c r="A50" s="131"/>
      <c r="B50" s="19" t="s">
        <v>83</v>
      </c>
      <c r="C50" s="19" t="s">
        <v>84</v>
      </c>
      <c r="D50" s="19" t="s">
        <v>9</v>
      </c>
      <c r="E50" s="19" t="s">
        <v>202</v>
      </c>
      <c r="F50" s="26">
        <v>5000</v>
      </c>
    </row>
    <row r="51" spans="1:6" ht="27.5" thickBot="1" x14ac:dyDescent="0.4">
      <c r="A51" s="37"/>
      <c r="B51" s="38" t="s">
        <v>81</v>
      </c>
      <c r="C51" s="38" t="s">
        <v>82</v>
      </c>
      <c r="D51" s="38" t="s">
        <v>9</v>
      </c>
      <c r="E51" s="38" t="s">
        <v>203</v>
      </c>
      <c r="F51" s="39">
        <v>8400</v>
      </c>
    </row>
    <row r="52" spans="1:6" ht="23.5" x14ac:dyDescent="0.35">
      <c r="A52" s="69"/>
      <c r="B52" s="67"/>
      <c r="C52" s="67"/>
      <c r="D52" s="67"/>
      <c r="E52" s="67"/>
      <c r="F52" s="68"/>
    </row>
    <row r="53" spans="1:6" ht="14.25" customHeight="1" x14ac:dyDescent="0.3">
      <c r="A53" s="126" t="s">
        <v>219</v>
      </c>
      <c r="B53" s="126"/>
      <c r="C53" s="126"/>
      <c r="D53" s="126"/>
      <c r="E53" s="126"/>
      <c r="F53" s="126"/>
    </row>
    <row r="54" spans="1:6" x14ac:dyDescent="0.3">
      <c r="A54" s="82" t="s">
        <v>256</v>
      </c>
      <c r="B54" s="82"/>
      <c r="C54" s="82"/>
      <c r="D54" s="82"/>
      <c r="E54" s="82"/>
      <c r="F54" s="82"/>
    </row>
    <row r="55" spans="1:6" ht="15" customHeight="1" x14ac:dyDescent="0.3">
      <c r="A55" s="127" t="s">
        <v>33</v>
      </c>
      <c r="B55" s="128"/>
      <c r="C55" s="128"/>
      <c r="D55" s="128"/>
      <c r="E55" s="128"/>
      <c r="F55" s="129"/>
    </row>
    <row r="56" spans="1:6" ht="27" x14ac:dyDescent="0.3">
      <c r="A56" s="123" t="s">
        <v>15</v>
      </c>
      <c r="B56" s="40" t="s">
        <v>32</v>
      </c>
      <c r="C56" s="40" t="s">
        <v>16</v>
      </c>
      <c r="D56" s="40" t="s">
        <v>17</v>
      </c>
      <c r="E56" s="40" t="s">
        <v>18</v>
      </c>
      <c r="F56" s="40" t="s">
        <v>19</v>
      </c>
    </row>
    <row r="57" spans="1:6" ht="27" x14ac:dyDescent="0.3">
      <c r="A57" s="124"/>
      <c r="B57" s="13" t="s">
        <v>242</v>
      </c>
      <c r="C57" s="2" t="s">
        <v>243</v>
      </c>
      <c r="D57" s="2" t="s">
        <v>13</v>
      </c>
      <c r="E57" s="2" t="s">
        <v>244</v>
      </c>
      <c r="F57" s="64">
        <v>750</v>
      </c>
    </row>
    <row r="58" spans="1:6" ht="27" x14ac:dyDescent="0.3">
      <c r="A58" s="124"/>
      <c r="B58" s="65" t="s">
        <v>245</v>
      </c>
      <c r="C58" s="66" t="s">
        <v>246</v>
      </c>
      <c r="D58" s="66" t="s">
        <v>9</v>
      </c>
      <c r="E58" s="4" t="s">
        <v>247</v>
      </c>
      <c r="F58" s="70">
        <v>120</v>
      </c>
    </row>
    <row r="59" spans="1:6" ht="27" x14ac:dyDescent="0.3">
      <c r="A59" s="124"/>
      <c r="B59" s="65" t="s">
        <v>248</v>
      </c>
      <c r="C59" s="66" t="s">
        <v>249</v>
      </c>
      <c r="D59" s="66" t="s">
        <v>9</v>
      </c>
      <c r="E59" s="4" t="s">
        <v>50</v>
      </c>
      <c r="F59" s="70">
        <v>100</v>
      </c>
    </row>
    <row r="60" spans="1:6" ht="25.5" x14ac:dyDescent="0.3">
      <c r="A60" s="124"/>
      <c r="B60" s="65" t="s">
        <v>250</v>
      </c>
      <c r="C60" s="71" t="s">
        <v>251</v>
      </c>
      <c r="D60" s="66" t="s">
        <v>9</v>
      </c>
      <c r="E60" s="4" t="s">
        <v>247</v>
      </c>
      <c r="F60" s="70">
        <v>766.94</v>
      </c>
    </row>
    <row r="61" spans="1:6" ht="27" x14ac:dyDescent="0.3">
      <c r="A61" s="124"/>
      <c r="B61" s="65" t="s">
        <v>252</v>
      </c>
      <c r="C61" s="66" t="s">
        <v>253</v>
      </c>
      <c r="D61" s="66" t="s">
        <v>9</v>
      </c>
      <c r="E61" s="4" t="s">
        <v>50</v>
      </c>
      <c r="F61" s="70">
        <v>200</v>
      </c>
    </row>
  </sheetData>
  <autoFilter ref="A4:F39"/>
  <mergeCells count="8">
    <mergeCell ref="A56:A61"/>
    <mergeCell ref="A54:F54"/>
    <mergeCell ref="A1:F1"/>
    <mergeCell ref="A53:F53"/>
    <mergeCell ref="A3:F3"/>
    <mergeCell ref="A2:F2"/>
    <mergeCell ref="A4:A50"/>
    <mergeCell ref="A55:F55"/>
  </mergeCells>
  <dataValidations count="1">
    <dataValidation type="list" allowBlank="1" showInputMessage="1" showErrorMessage="1" sqref="D5:D52 D57:D61">
      <formula1>"financial, in kind,contracted services"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A54" sqref="A54"/>
    </sheetView>
  </sheetViews>
  <sheetFormatPr baseColWidth="10" defaultRowHeight="14" x14ac:dyDescent="0.3"/>
  <sheetData>
    <row r="1" spans="1:5" ht="14.5" x14ac:dyDescent="0.35">
      <c r="A1" s="118" t="s">
        <v>0</v>
      </c>
      <c r="B1" s="118"/>
      <c r="C1" s="118"/>
      <c r="D1" s="118"/>
      <c r="E1" s="118"/>
    </row>
    <row r="2" spans="1:5" ht="14.5" x14ac:dyDescent="0.35">
      <c r="A2" s="132" t="s">
        <v>21</v>
      </c>
      <c r="B2" s="132"/>
      <c r="C2" s="132"/>
      <c r="D2" s="132"/>
      <c r="E2" s="132"/>
    </row>
    <row r="3" spans="1:5" ht="54" x14ac:dyDescent="0.3">
      <c r="A3" s="122" t="s">
        <v>22</v>
      </c>
      <c r="B3" s="3" t="s">
        <v>23</v>
      </c>
      <c r="C3" s="3" t="s">
        <v>5</v>
      </c>
      <c r="D3" s="3" t="s">
        <v>6</v>
      </c>
      <c r="E3" s="3" t="s">
        <v>7</v>
      </c>
    </row>
    <row r="4" spans="1:5" ht="40.5" x14ac:dyDescent="0.3">
      <c r="A4" s="121"/>
      <c r="B4" s="2" t="s">
        <v>24</v>
      </c>
      <c r="C4" s="2" t="s">
        <v>9</v>
      </c>
      <c r="D4" s="2"/>
      <c r="E4" s="4" t="s">
        <v>11</v>
      </c>
    </row>
    <row r="5" spans="1:5" ht="40.5" x14ac:dyDescent="0.3">
      <c r="A5" s="121"/>
      <c r="B5" s="2" t="s">
        <v>25</v>
      </c>
      <c r="C5" s="2" t="s">
        <v>20</v>
      </c>
      <c r="D5" s="2"/>
      <c r="E5" s="4" t="s">
        <v>11</v>
      </c>
    </row>
    <row r="6" spans="1:5" ht="40.5" x14ac:dyDescent="0.3">
      <c r="A6" s="121"/>
      <c r="B6" s="2" t="s">
        <v>26</v>
      </c>
      <c r="C6" s="2" t="s">
        <v>20</v>
      </c>
      <c r="D6" s="2"/>
      <c r="E6" s="4" t="s">
        <v>11</v>
      </c>
    </row>
  </sheetData>
  <mergeCells count="3">
    <mergeCell ref="A1:E1"/>
    <mergeCell ref="A2:E2"/>
    <mergeCell ref="A3:A6"/>
  </mergeCells>
  <dataValidations count="1">
    <dataValidation type="list" allowBlank="1" showInputMessage="1" showErrorMessage="1" sqref="C4:C6">
      <formula1>"financial, in kind, contracted services"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5"/>
  <sheetViews>
    <sheetView showGridLines="0" workbookViewId="0"/>
  </sheetViews>
  <sheetFormatPr baseColWidth="10" defaultRowHeight="14" x14ac:dyDescent="0.3"/>
  <cols>
    <col min="3" max="3" width="15.08203125" customWidth="1"/>
    <col min="4" max="4" width="14.58203125" customWidth="1"/>
    <col min="5" max="5" width="22.75" customWidth="1"/>
  </cols>
  <sheetData>
    <row r="2" spans="1:5" x14ac:dyDescent="0.3">
      <c r="A2" s="142" t="s">
        <v>164</v>
      </c>
      <c r="B2" s="142"/>
      <c r="C2" s="142"/>
      <c r="D2" s="142"/>
      <c r="E2" s="142"/>
    </row>
    <row r="3" spans="1:5" ht="15" customHeight="1" x14ac:dyDescent="0.35">
      <c r="A3" s="143" t="s">
        <v>213</v>
      </c>
      <c r="B3" s="144"/>
      <c r="C3" s="144"/>
      <c r="D3" s="144"/>
      <c r="E3" s="145"/>
    </row>
    <row r="4" spans="1:5" ht="40.5" x14ac:dyDescent="0.3">
      <c r="A4" s="122" t="s">
        <v>27</v>
      </c>
      <c r="B4" s="3" t="s">
        <v>28</v>
      </c>
      <c r="C4" s="3" t="s">
        <v>31</v>
      </c>
      <c r="D4" s="3" t="s">
        <v>30</v>
      </c>
      <c r="E4" s="3" t="s">
        <v>29</v>
      </c>
    </row>
    <row r="5" spans="1:5" ht="15" customHeight="1" x14ac:dyDescent="0.3">
      <c r="A5" s="121"/>
      <c r="B5" s="133" t="s">
        <v>214</v>
      </c>
      <c r="C5" s="134"/>
      <c r="D5" s="134"/>
      <c r="E5" s="135"/>
    </row>
    <row r="6" spans="1:5" ht="14.5" thickBot="1" x14ac:dyDescent="0.35">
      <c r="A6" s="146"/>
      <c r="B6" s="136" t="s">
        <v>214</v>
      </c>
      <c r="C6" s="137"/>
      <c r="D6" s="137"/>
      <c r="E6" s="138"/>
    </row>
    <row r="11" spans="1:5" x14ac:dyDescent="0.3">
      <c r="A11" s="142" t="s">
        <v>219</v>
      </c>
      <c r="B11" s="142"/>
      <c r="C11" s="142"/>
      <c r="D11" s="142"/>
      <c r="E11" s="142"/>
    </row>
    <row r="12" spans="1:5" ht="14.5" x14ac:dyDescent="0.35">
      <c r="A12" s="143" t="s">
        <v>213</v>
      </c>
      <c r="B12" s="144"/>
      <c r="C12" s="144"/>
      <c r="D12" s="144"/>
      <c r="E12" s="145"/>
    </row>
    <row r="13" spans="1:5" ht="40.5" x14ac:dyDescent="0.3">
      <c r="A13" s="139" t="s">
        <v>27</v>
      </c>
      <c r="B13" s="3" t="s">
        <v>28</v>
      </c>
      <c r="C13" s="3" t="s">
        <v>31</v>
      </c>
      <c r="D13" s="3" t="s">
        <v>30</v>
      </c>
      <c r="E13" s="3" t="s">
        <v>29</v>
      </c>
    </row>
    <row r="14" spans="1:5" ht="14.25" customHeight="1" x14ac:dyDescent="0.3">
      <c r="A14" s="140"/>
      <c r="B14" s="133" t="s">
        <v>214</v>
      </c>
      <c r="C14" s="134"/>
      <c r="D14" s="134"/>
      <c r="E14" s="135"/>
    </row>
    <row r="15" spans="1:5" ht="14.5" thickBot="1" x14ac:dyDescent="0.35">
      <c r="A15" s="141"/>
      <c r="B15" s="136" t="s">
        <v>214</v>
      </c>
      <c r="C15" s="137"/>
      <c r="D15" s="137"/>
      <c r="E15" s="138"/>
    </row>
  </sheetData>
  <mergeCells count="10">
    <mergeCell ref="A3:E3"/>
    <mergeCell ref="A4:A6"/>
    <mergeCell ref="B5:E5"/>
    <mergeCell ref="B6:E6"/>
    <mergeCell ref="A2:E2"/>
    <mergeCell ref="B14:E14"/>
    <mergeCell ref="B15:E15"/>
    <mergeCell ref="A13:A15"/>
    <mergeCell ref="A11:E11"/>
    <mergeCell ref="A12:E12"/>
  </mergeCells>
  <pageMargins left="0.7" right="0.7" top="0.78740157499999996" bottom="0.78740157499999996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Eng. HCP</vt:lpstr>
      <vt:lpstr>Deutsch HCP-Fachkreisang.</vt:lpstr>
      <vt:lpstr>Eng. HCO</vt:lpstr>
      <vt:lpstr>Deutsch-HCO Org.Gesundheitsw.</vt:lpstr>
      <vt:lpstr>Eng. Po</vt:lpstr>
      <vt:lpstr>Deutsch-Po Patienten Org.</vt:lpstr>
    </vt:vector>
  </TitlesOfParts>
  <Company>STADA Arzneimittel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Rueda Korten Adriana</dc:creator>
  <cp:lastModifiedBy>Gepel Jessica</cp:lastModifiedBy>
  <cp:lastPrinted>2019-06-27T10:02:59Z</cp:lastPrinted>
  <dcterms:created xsi:type="dcterms:W3CDTF">2017-09-06T08:30:44Z</dcterms:created>
  <dcterms:modified xsi:type="dcterms:W3CDTF">2019-06-28T22:57:27Z</dcterms:modified>
</cp:coreProperties>
</file>